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629"/>
  <workbookPr/>
  <mc:AlternateContent xmlns:mc="http://schemas.openxmlformats.org/markup-compatibility/2006">
    <mc:Choice Requires="x15">
      <x15ac:absPath xmlns:x15ac="http://schemas.microsoft.com/office/spreadsheetml/2010/11/ac" url="P:\X\sutura\"/>
    </mc:Choice>
  </mc:AlternateContent>
  <xr:revisionPtr revIDLastSave="0" documentId="13_ncr:1_{AEB3D0C7-26C1-47AA-8740-9F79630962AF}" xr6:coauthVersionLast="43" xr6:coauthVersionMax="43" xr10:uidLastSave="{00000000-0000-0000-0000-000000000000}"/>
  <bookViews>
    <workbookView xWindow="1740" yWindow="0" windowWidth="12705" windowHeight="14760" tabRatio="446" firstSheet="4" activeTab="5" xr2:uid="{00000000-000D-0000-FFFF-FFFF00000000}"/>
  </bookViews>
  <sheets>
    <sheet name="PRESENZE ALLENAMENTI" sheetId="4" r:id="rId1"/>
    <sheet name="PRESENZE COMPETIZIONI" sheetId="2" r:id="rId2"/>
    <sheet name="PREMI F.ANNO" sheetId="92" r:id="rId3"/>
    <sheet name="Statistica" sheetId="12" r:id="rId4"/>
    <sheet name="DATI 2018" sheetId="41" r:id="rId5"/>
    <sheet name="MERCATO" sheetId="95" r:id="rId6"/>
    <sheet name="cena brev" sheetId="96" r:id="rId7"/>
    <sheet name="CONTI" sheetId="94" r:id="rId8"/>
    <sheet name="PLAY OFF" sheetId="86" r:id="rId9"/>
    <sheet name="PRE GARA OPPSEN amichevole" sheetId="78" r:id="rId10"/>
    <sheet name="PRE-GARA SUPERCOPPA CSI" sheetId="79" r:id="rId11"/>
    <sheet name="PRE-GARA CAINO" sheetId="80" r:id="rId12"/>
    <sheet name="PRE-GARA_CASTELLAZZO" sheetId="82" r:id="rId13"/>
    <sheet name="PRE-GARA MARMISETO" sheetId="68" r:id="rId14"/>
    <sheet name="PRE-GARA SEDICESIMI COPPA" sheetId="19" r:id="rId15"/>
    <sheet name="PRE-GARA CASINA" sheetId="20" r:id="rId16"/>
    <sheet name="PRE GARA PAMBIANCO" sheetId="66" r:id="rId17"/>
    <sheet name="PRE-GARA OTTAVI" sheetId="24" r:id="rId18"/>
    <sheet name="PRE-GARA VEZZANO" sheetId="25" r:id="rId19"/>
    <sheet name="PRE-GARA FOGLIANO " sheetId="21" r:id="rId20"/>
    <sheet name="PREGARA REALPRATISSOLO  " sheetId="53" r:id="rId21"/>
    <sheet name="AMICHEVOLE MOSAICO" sheetId="88" r:id="rId22"/>
    <sheet name="AMICHEVOLE OPPSEN" sheetId="87" r:id="rId23"/>
    <sheet name="PRE- GARA SUPERCOPPA CSI UISP" sheetId="81" r:id="rId24"/>
    <sheet name="PREGARA CAINO" sheetId="44" r:id="rId25"/>
    <sheet name="PRE-GARA CASTELLAZZO" sheetId="67" r:id="rId26"/>
    <sheet name="PREGARA BASILICANOVA" sheetId="27" r:id="rId27"/>
    <sheet name="PREGARA_MARMISETO" sheetId="71" r:id="rId28"/>
    <sheet name="PREGARA_casina_" sheetId="73" r:id="rId29"/>
    <sheet name="PREGARA pambianco" sheetId="72" r:id="rId30"/>
    <sheet name="PRE-GARA SAN DALMAZIO" sheetId="23" r:id="rId31"/>
    <sheet name="pregara FOGLIANO_" sheetId="89" r:id="rId32"/>
    <sheet name="PREGARA_AUDAX" sheetId="56" r:id="rId33"/>
    <sheet name="PREGARA_pratissolo" sheetId="91" r:id="rId34"/>
    <sheet name="pregara_vezzano" sheetId="90" r:id="rId35"/>
    <sheet name="PREGARA AMBROSIANA" sheetId="50" r:id="rId36"/>
    <sheet name="PREGARA ottavi" sheetId="74" r:id="rId37"/>
    <sheet name="PREGARA_quarti" sheetId="58" r:id="rId38"/>
    <sheet name="PREGARA_semifinale" sheetId="93" r:id="rId39"/>
    <sheet name="PREGARA_FINALE" sheetId="77" r:id="rId40"/>
  </sheets>
  <definedNames>
    <definedName name="_xlnm.Print_Area" localSheetId="21">'AMICHEVOLE MOSAICO'!$A$1:$Q$71</definedName>
    <definedName name="_xlnm.Print_Area" localSheetId="22">'AMICHEVOLE OPPSEN'!$A$1:$Q$71</definedName>
    <definedName name="_xlnm.Print_Area" localSheetId="4">'DATI 2018'!$A$1:$P$49</definedName>
    <definedName name="_xlnm.Print_Area" localSheetId="8">'PLAY OFF'!$A$1:$C$38</definedName>
    <definedName name="_xlnm.Print_Area" localSheetId="23">'PRE- GARA SUPERCOPPA CSI UISP'!$A$1:$R$163</definedName>
    <definedName name="_xlnm.Print_Area" localSheetId="26">'PREGARA BASILICANOVA'!$A$1:$R$152</definedName>
    <definedName name="_xlnm.Print_Area" localSheetId="11">'PRE-GARA CAINO'!$A$1:$Q$147</definedName>
    <definedName name="_xlnm.Print_Area" localSheetId="25">'PRE-GARA CASTELLAZZO'!$A$1:$R$129</definedName>
    <definedName name="_xlnm.Print_Area" localSheetId="31">'pregara FOGLIANO_'!$A$1:$R$124</definedName>
    <definedName name="_xlnm.Print_Area" localSheetId="30">'PRE-GARA SAN DALMAZIO'!$A$1:$V$140</definedName>
    <definedName name="_xlnm.Print_Area" localSheetId="10">'PRE-GARA SUPERCOPPA CSI'!$A$1:$Q$173</definedName>
    <definedName name="_xlnm.Print_Area" localSheetId="18">'PRE-GARA VEZZANO'!$A$1:$Q$118</definedName>
    <definedName name="_xlnm.Print_Area" localSheetId="28">PREGARA_casina_!$A$1:$R$136</definedName>
    <definedName name="_xlnm.Print_Area" localSheetId="37">PREGARA_quarti!$A$1:$S$167</definedName>
    <definedName name="_xlnm.Print_Area" localSheetId="38">PREGARA_semifinale!$A$1:$R$181</definedName>
    <definedName name="_xlnm.Print_Area" localSheetId="34">pregara_vezzano!$A$1:$S$121</definedName>
    <definedName name="_xlnm.Print_Area" localSheetId="0">'PRESENZE ALLENAMENTI'!$C$1:$P$41</definedName>
    <definedName name="_xlnm.Print_Area" localSheetId="1">'PRESENZE COMPETIZIONI'!$B$2:$FW$47</definedName>
    <definedName name="_xlnm.Print_Titles" localSheetId="0">'PRESENZE ALLENAMENTI'!$F:$F</definedName>
    <definedName name="_xlnm.Print_Titles" localSheetId="1">'PRESENZE COMPETIZIONI'!$B:$B</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3" i="4" l="1"/>
  <c r="B34" i="96" l="1"/>
  <c r="A34" i="96"/>
  <c r="A42" i="95" l="1"/>
  <c r="B42" i="95"/>
  <c r="CC41" i="4" l="1"/>
  <c r="BZ41" i="4" l="1"/>
  <c r="BY41" i="4"/>
  <c r="BW41" i="4" l="1"/>
  <c r="BX41" i="4"/>
  <c r="CA41" i="4"/>
  <c r="FN37" i="2" l="1"/>
  <c r="FS37" i="2"/>
  <c r="FX37" i="2"/>
  <c r="BU41" i="4" l="1"/>
  <c r="BR41" i="4"/>
  <c r="BM41" i="4"/>
  <c r="BL41" i="4" l="1"/>
  <c r="BQ41" i="4" l="1"/>
  <c r="BS41" i="4"/>
  <c r="BN41" i="4"/>
  <c r="BK41" i="4" l="1"/>
  <c r="N30" i="2" l="1"/>
  <c r="M30" i="2"/>
  <c r="L30" i="2"/>
  <c r="K30" i="2"/>
  <c r="I30" i="2"/>
  <c r="H30" i="2"/>
  <c r="G30" i="2"/>
  <c r="E30" i="2"/>
  <c r="F30" i="2" s="1"/>
  <c r="H31" i="4"/>
  <c r="C30" i="2" s="1"/>
  <c r="G31" i="4"/>
  <c r="D30" i="2" l="1"/>
  <c r="BI41" i="4"/>
  <c r="BF41" i="4" l="1"/>
  <c r="BB41" i="4" l="1"/>
  <c r="BA41" i="4" l="1"/>
  <c r="BD41" i="4" l="1"/>
  <c r="AZ41" i="4" l="1"/>
  <c r="AY41" i="4" l="1"/>
  <c r="AV41" i="4" l="1"/>
  <c r="N9" i="2" l="1"/>
  <c r="M9" i="2"/>
  <c r="L9" i="2"/>
  <c r="K9" i="2"/>
  <c r="I9" i="2"/>
  <c r="H9" i="2"/>
  <c r="G9" i="2"/>
  <c r="E9" i="2"/>
  <c r="N22" i="2"/>
  <c r="M22" i="2"/>
  <c r="L22" i="2"/>
  <c r="K22" i="2"/>
  <c r="I22" i="2"/>
  <c r="H22" i="2"/>
  <c r="G22" i="2"/>
  <c r="E22" i="2"/>
  <c r="H22" i="4"/>
  <c r="C22" i="2" s="1"/>
  <c r="G22" i="4"/>
  <c r="H8" i="4"/>
  <c r="C9" i="2" s="1"/>
  <c r="G8" i="4"/>
  <c r="F9" i="2" l="1"/>
  <c r="D9" i="2"/>
  <c r="D22" i="2"/>
  <c r="F22" i="2"/>
  <c r="AO41" i="4"/>
  <c r="N24" i="2" l="1"/>
  <c r="M24" i="2"/>
  <c r="L24" i="2"/>
  <c r="K24" i="2"/>
  <c r="I24" i="2"/>
  <c r="H24" i="2"/>
  <c r="G24" i="2"/>
  <c r="E24" i="2"/>
  <c r="H24" i="4"/>
  <c r="C24" i="2" s="1"/>
  <c r="G24" i="4"/>
  <c r="F24" i="2" l="1"/>
  <c r="D24" i="2"/>
  <c r="AJ41" i="4"/>
  <c r="E7" i="2" l="1"/>
  <c r="AG41" i="4" l="1"/>
  <c r="N34" i="2" l="1"/>
  <c r="M34" i="2"/>
  <c r="L34" i="2"/>
  <c r="K34" i="2"/>
  <c r="I34" i="2"/>
  <c r="H34" i="2"/>
  <c r="G34" i="2"/>
  <c r="E34" i="2"/>
  <c r="H36" i="4"/>
  <c r="C34" i="2" s="1"/>
  <c r="G36" i="4"/>
  <c r="F34" i="2" l="1"/>
  <c r="D34" i="2"/>
  <c r="N8" i="2"/>
  <c r="M8" i="2"/>
  <c r="L8" i="2"/>
  <c r="K8" i="2"/>
  <c r="I8" i="2"/>
  <c r="H8" i="2"/>
  <c r="G8" i="2"/>
  <c r="E8" i="2"/>
  <c r="H6" i="4"/>
  <c r="C8" i="2" s="1"/>
  <c r="G6" i="4"/>
  <c r="D8" i="2" l="1"/>
  <c r="F8" i="2"/>
  <c r="AD41" i="4"/>
  <c r="H28" i="4" l="1"/>
  <c r="C28" i="2" s="1"/>
  <c r="G28" i="4"/>
  <c r="N28" i="2"/>
  <c r="M28" i="2"/>
  <c r="L28" i="2"/>
  <c r="K28" i="2"/>
  <c r="I28" i="2"/>
  <c r="H28" i="2"/>
  <c r="G28" i="2"/>
  <c r="E28" i="2"/>
  <c r="F28" i="2" l="1"/>
  <c r="D28" i="2"/>
  <c r="U41" i="4"/>
  <c r="N36" i="2" l="1"/>
  <c r="M36" i="2"/>
  <c r="L36" i="2"/>
  <c r="K36" i="2"/>
  <c r="I36" i="2"/>
  <c r="H36" i="2"/>
  <c r="G36" i="2"/>
  <c r="E36" i="2"/>
  <c r="H35" i="4"/>
  <c r="C36" i="2" s="1"/>
  <c r="G35" i="4"/>
  <c r="F36" i="2" l="1"/>
  <c r="D36" i="2"/>
  <c r="H4" i="4"/>
  <c r="N18" i="2"/>
  <c r="M18" i="2"/>
  <c r="L18" i="2"/>
  <c r="K18" i="2"/>
  <c r="I18" i="2"/>
  <c r="H18" i="2"/>
  <c r="G18" i="2"/>
  <c r="E18" i="2"/>
  <c r="H18" i="4"/>
  <c r="C18" i="2" s="1"/>
  <c r="G18" i="4"/>
  <c r="F18" i="2" l="1"/>
  <c r="D18" i="2"/>
  <c r="H5" i="4"/>
  <c r="C7" i="2" s="1"/>
  <c r="G5" i="4"/>
  <c r="H34" i="4"/>
  <c r="C33" i="2" s="1"/>
  <c r="G34" i="4"/>
  <c r="N33" i="2"/>
  <c r="M33" i="2"/>
  <c r="L33" i="2"/>
  <c r="K33" i="2"/>
  <c r="I33" i="2"/>
  <c r="H33" i="2"/>
  <c r="G33" i="2"/>
  <c r="E33" i="2"/>
  <c r="N7" i="2"/>
  <c r="M7" i="2"/>
  <c r="L7" i="2"/>
  <c r="K7" i="2"/>
  <c r="I7" i="2"/>
  <c r="H7" i="2"/>
  <c r="G7" i="2"/>
  <c r="F33" i="2" l="1"/>
  <c r="F7" i="2"/>
  <c r="D33" i="2"/>
  <c r="D7" i="2"/>
  <c r="CG41" i="4" l="1"/>
  <c r="CF41" i="4" l="1"/>
  <c r="E10" i="2" l="1"/>
  <c r="E11" i="2"/>
  <c r="E12" i="2"/>
  <c r="E13" i="2"/>
  <c r="E14" i="2"/>
  <c r="E15" i="2"/>
  <c r="E16" i="2"/>
  <c r="E17" i="2"/>
  <c r="E19" i="2"/>
  <c r="E20" i="2"/>
  <c r="E21" i="2"/>
  <c r="E23" i="2"/>
  <c r="E25" i="2"/>
  <c r="E26" i="2"/>
  <c r="E27" i="2"/>
  <c r="E29" i="2"/>
  <c r="E31" i="2"/>
  <c r="E32" i="2"/>
  <c r="E35" i="2"/>
  <c r="E6" i="2"/>
  <c r="K10" i="2"/>
  <c r="K11" i="2"/>
  <c r="K12" i="2"/>
  <c r="K13" i="2"/>
  <c r="K14" i="2"/>
  <c r="K15" i="2"/>
  <c r="K16" i="2"/>
  <c r="K17" i="2"/>
  <c r="K19" i="2"/>
  <c r="K20" i="2"/>
  <c r="K21" i="2"/>
  <c r="K23" i="2"/>
  <c r="K25" i="2"/>
  <c r="K26" i="2"/>
  <c r="K27" i="2"/>
  <c r="K29" i="2"/>
  <c r="K31" i="2"/>
  <c r="K32" i="2"/>
  <c r="K35" i="2"/>
  <c r="K6" i="2"/>
  <c r="K39" i="2" s="1"/>
  <c r="K38" i="2" l="1"/>
  <c r="D41" i="4"/>
  <c r="H6" i="2" l="1"/>
  <c r="I6" i="2"/>
  <c r="N6" i="2"/>
  <c r="L6" i="2"/>
  <c r="L10" i="2" l="1"/>
  <c r="L11" i="2"/>
  <c r="L12" i="2"/>
  <c r="L13" i="2"/>
  <c r="L14" i="2"/>
  <c r="L15" i="2"/>
  <c r="L16" i="2"/>
  <c r="L17" i="2"/>
  <c r="L19" i="2"/>
  <c r="L20" i="2"/>
  <c r="L21" i="2"/>
  <c r="L23" i="2"/>
  <c r="L25" i="2"/>
  <c r="L26" i="2"/>
  <c r="L27" i="2"/>
  <c r="L29" i="2"/>
  <c r="L31" i="2"/>
  <c r="L32" i="2"/>
  <c r="L35" i="2"/>
  <c r="BT41" i="4" l="1"/>
  <c r="BP41" i="4" l="1"/>
  <c r="BH41" i="4" l="1"/>
  <c r="BE41" i="4" l="1"/>
  <c r="BC41" i="4" l="1"/>
  <c r="AX41" i="4" l="1"/>
  <c r="AW41" i="4" l="1"/>
  <c r="AT41" i="4" l="1"/>
  <c r="AQ41" i="4" l="1"/>
  <c r="AP41" i="4"/>
  <c r="AS41" i="4" l="1"/>
  <c r="AR41" i="4"/>
  <c r="AF41" i="4" l="1"/>
  <c r="AK41" i="4" l="1"/>
  <c r="AH41" i="4" l="1"/>
  <c r="I15" i="2" l="1"/>
  <c r="Y41" i="4" l="1"/>
  <c r="V41" i="4" l="1"/>
  <c r="G6" i="2" l="1"/>
  <c r="F6" i="2" s="1"/>
  <c r="T41" i="4" l="1"/>
  <c r="Q41" i="4"/>
  <c r="I10" i="2"/>
  <c r="I11" i="2"/>
  <c r="I12" i="2"/>
  <c r="I13" i="2"/>
  <c r="I14" i="2"/>
  <c r="I16" i="2"/>
  <c r="I17" i="2"/>
  <c r="I19" i="2"/>
  <c r="I20" i="2"/>
  <c r="I21" i="2"/>
  <c r="I23" i="2"/>
  <c r="I25" i="2"/>
  <c r="I26" i="2"/>
  <c r="I27" i="2"/>
  <c r="I29" i="2"/>
  <c r="I31" i="2"/>
  <c r="I32" i="2"/>
  <c r="I35" i="2"/>
  <c r="H10" i="2"/>
  <c r="H11" i="2"/>
  <c r="H12" i="2"/>
  <c r="H13" i="2"/>
  <c r="H14" i="2"/>
  <c r="H15" i="2"/>
  <c r="H16" i="2"/>
  <c r="H17" i="2"/>
  <c r="H19" i="2"/>
  <c r="H20" i="2"/>
  <c r="H21" i="2"/>
  <c r="H23" i="2"/>
  <c r="H25" i="2"/>
  <c r="H26" i="2"/>
  <c r="H27" i="2"/>
  <c r="H29" i="2"/>
  <c r="H31" i="2"/>
  <c r="H32" i="2"/>
  <c r="H35" i="2"/>
  <c r="G10" i="2"/>
  <c r="G11" i="2"/>
  <c r="G12" i="2"/>
  <c r="G13" i="2"/>
  <c r="G14" i="2"/>
  <c r="G15" i="2"/>
  <c r="G16" i="2"/>
  <c r="G17" i="2"/>
  <c r="G19" i="2"/>
  <c r="G20" i="2"/>
  <c r="G21" i="2"/>
  <c r="G23" i="2"/>
  <c r="G25" i="2"/>
  <c r="G26" i="2"/>
  <c r="G27" i="2"/>
  <c r="G29" i="2"/>
  <c r="G31" i="2"/>
  <c r="G32" i="2"/>
  <c r="G35" i="2"/>
  <c r="N41" i="4" l="1"/>
  <c r="N21" i="2" l="1"/>
  <c r="M21" i="2"/>
  <c r="F21" i="2"/>
  <c r="H21" i="4"/>
  <c r="C21" i="2" s="1"/>
  <c r="D21" i="2" s="1"/>
  <c r="G21" i="4"/>
  <c r="M19" i="2" l="1"/>
  <c r="N19" i="2"/>
  <c r="N16" i="2"/>
  <c r="M16" i="2"/>
  <c r="N14" i="2"/>
  <c r="M14" i="2"/>
  <c r="N13" i="2"/>
  <c r="M13" i="2"/>
  <c r="M6" i="2"/>
  <c r="C6" i="2"/>
  <c r="D6" i="2" s="1"/>
  <c r="G4" i="4"/>
  <c r="C14" i="2"/>
  <c r="D14" i="2" s="1"/>
  <c r="G13" i="4"/>
  <c r="H12" i="4"/>
  <c r="C13" i="2" s="1"/>
  <c r="D13" i="2" s="1"/>
  <c r="G12" i="4"/>
  <c r="F19" i="2" l="1"/>
  <c r="F14" i="2"/>
  <c r="F16" i="2"/>
  <c r="F13" i="2"/>
  <c r="G9" i="4" l="1"/>
  <c r="G10" i="4"/>
  <c r="G11" i="4"/>
  <c r="G14" i="4"/>
  <c r="G16" i="4"/>
  <c r="G17" i="4"/>
  <c r="G19" i="4"/>
  <c r="G20" i="4"/>
  <c r="G23" i="4"/>
  <c r="G25" i="4"/>
  <c r="G26" i="4"/>
  <c r="G27" i="4"/>
  <c r="G29" i="4"/>
  <c r="G32" i="4"/>
  <c r="G33" i="4"/>
  <c r="G37" i="4"/>
  <c r="G39" i="4"/>
  <c r="N10" i="2"/>
  <c r="N11" i="2"/>
  <c r="N12" i="2"/>
  <c r="N15" i="2"/>
  <c r="N17" i="2"/>
  <c r="N20" i="2"/>
  <c r="N23" i="2"/>
  <c r="N25" i="2"/>
  <c r="N26" i="2"/>
  <c r="N27" i="2"/>
  <c r="N29" i="2"/>
  <c r="N31" i="2"/>
  <c r="N32" i="2"/>
  <c r="N35" i="2"/>
  <c r="M10" i="2"/>
  <c r="M11" i="2"/>
  <c r="M12" i="2"/>
  <c r="M15" i="2"/>
  <c r="M17" i="2"/>
  <c r="M20" i="2"/>
  <c r="M23" i="2"/>
  <c r="M25" i="2"/>
  <c r="M26" i="2"/>
  <c r="M27" i="2"/>
  <c r="M29" i="2"/>
  <c r="M31" i="2"/>
  <c r="M32" i="2"/>
  <c r="M35" i="2"/>
  <c r="CD41" i="4" l="1"/>
  <c r="BO41" i="4" l="1"/>
  <c r="BG41" i="4" l="1"/>
  <c r="H19" i="4" l="1"/>
  <c r="C19" i="2" s="1"/>
  <c r="D19" i="2" s="1"/>
  <c r="AU41" i="4" l="1"/>
  <c r="AM41" i="4" l="1"/>
  <c r="BM37" i="2" l="1"/>
  <c r="AN41" i="4" l="1"/>
  <c r="AA41" i="4" l="1"/>
  <c r="Z41" i="4" l="1"/>
  <c r="EY37" i="2"/>
  <c r="ET37" i="2"/>
  <c r="EO37" i="2"/>
  <c r="EJ37" i="2"/>
  <c r="EE37" i="2"/>
  <c r="DZ37" i="2"/>
  <c r="DU37" i="2"/>
  <c r="DP37" i="2"/>
  <c r="DK37" i="2"/>
  <c r="DF37" i="2"/>
  <c r="DA37" i="2"/>
  <c r="CV37" i="2"/>
  <c r="CB37" i="2"/>
  <c r="BW37" i="2"/>
  <c r="CL37" i="2"/>
  <c r="CG37" i="2"/>
  <c r="BR37" i="2"/>
  <c r="BH37" i="2"/>
  <c r="BC37" i="2"/>
  <c r="AS37" i="2"/>
  <c r="AX37" i="2"/>
  <c r="X41" i="4" l="1"/>
  <c r="H9" i="4" l="1"/>
  <c r="H29" i="4" l="1"/>
  <c r="Y37" i="2"/>
  <c r="CE41" i="4" l="1"/>
  <c r="CB41" i="4" l="1"/>
  <c r="F15" i="2" l="1"/>
  <c r="FI37" i="2"/>
  <c r="FD37" i="2"/>
  <c r="BV41" i="4" l="1"/>
  <c r="H3" i="4" l="1"/>
  <c r="BJ41" i="4" l="1"/>
  <c r="H33" i="4" l="1"/>
  <c r="C32" i="2" s="1"/>
  <c r="D32" i="2" s="1"/>
  <c r="F32" i="2" l="1"/>
  <c r="AL41" i="4" l="1"/>
  <c r="AI41" i="4" l="1"/>
  <c r="AB41" i="4" l="1"/>
  <c r="S41" i="4" l="1"/>
  <c r="O41" i="4"/>
  <c r="H23" i="4"/>
  <c r="C23" i="2" s="1"/>
  <c r="D23" i="2" s="1"/>
  <c r="C5" i="2"/>
  <c r="AE41" i="4"/>
  <c r="AC41" i="4"/>
  <c r="H32" i="4"/>
  <c r="C31" i="2" s="1"/>
  <c r="D31" i="2" s="1"/>
  <c r="H27" i="4"/>
  <c r="C27" i="2" s="1"/>
  <c r="D27" i="2" s="1"/>
  <c r="W41" i="4"/>
  <c r="R41" i="4"/>
  <c r="P41" i="4"/>
  <c r="L41" i="4"/>
  <c r="C10" i="2"/>
  <c r="D10" i="2" s="1"/>
  <c r="H14" i="4"/>
  <c r="C15" i="2" s="1"/>
  <c r="D15" i="2" s="1"/>
  <c r="H11" i="4"/>
  <c r="C12" i="2" s="1"/>
  <c r="D12" i="2" s="1"/>
  <c r="CQ37" i="2"/>
  <c r="H39" i="4"/>
  <c r="H17" i="4"/>
  <c r="AN37" i="2"/>
  <c r="AI37" i="2"/>
  <c r="AD37" i="2"/>
  <c r="O37" i="2"/>
  <c r="T37" i="2"/>
  <c r="H25" i="4"/>
  <c r="G5" i="2"/>
  <c r="E5" i="2" s="1"/>
  <c r="CH41" i="4"/>
  <c r="H10" i="4"/>
  <c r="C11" i="2" s="1"/>
  <c r="D11" i="2" s="1"/>
  <c r="H20" i="4"/>
  <c r="H16" i="4"/>
  <c r="C16" i="2" s="1"/>
  <c r="D16" i="2" s="1"/>
  <c r="H26" i="4"/>
  <c r="C26" i="2" s="1"/>
  <c r="D26" i="2" s="1"/>
  <c r="H37" i="4"/>
  <c r="C35" i="2" s="1"/>
  <c r="D35" i="2" s="1"/>
  <c r="D42" i="4"/>
  <c r="I41" i="4"/>
  <c r="J41" i="4"/>
  <c r="K41" i="4"/>
  <c r="M41" i="4"/>
  <c r="C29" i="2" l="1"/>
  <c r="D29" i="2" s="1"/>
  <c r="C17" i="2"/>
  <c r="D17" i="2" s="1"/>
  <c r="C20" i="2"/>
  <c r="D20" i="2" s="1"/>
  <c r="C25" i="2"/>
  <c r="D25" i="2" s="1"/>
  <c r="F29" i="2"/>
  <c r="F10" i="2"/>
  <c r="F25" i="2"/>
  <c r="F31" i="2"/>
  <c r="G3" i="4"/>
  <c r="G41" i="4" s="1"/>
  <c r="F35" i="2"/>
  <c r="F26" i="2"/>
  <c r="F11" i="2"/>
  <c r="F27" i="2"/>
  <c r="F23" i="2"/>
  <c r="E41" i="2"/>
  <c r="E42" i="2"/>
  <c r="F20" i="2"/>
  <c r="F17" i="2"/>
  <c r="F12" i="2"/>
  <c r="H41" i="4"/>
  <c r="F42" i="2" l="1"/>
  <c r="F41" i="2"/>
</calcChain>
</file>

<file path=xl/sharedStrings.xml><?xml version="1.0" encoding="utf-8"?>
<sst xmlns="http://schemas.openxmlformats.org/spreadsheetml/2006/main" count="6614" uniqueCount="641">
  <si>
    <t>Riva Alberto</t>
  </si>
  <si>
    <t>Venturi Francesco</t>
  </si>
  <si>
    <t>COGNOME E NOME</t>
  </si>
  <si>
    <t>Gol</t>
  </si>
  <si>
    <t>Amm</t>
  </si>
  <si>
    <t>Titolare</t>
  </si>
  <si>
    <t>Minuti giocati</t>
  </si>
  <si>
    <t>Media minuti per partita</t>
  </si>
  <si>
    <t>Ammonizioni</t>
  </si>
  <si>
    <t>Espulsioni</t>
  </si>
  <si>
    <t>Ammonito</t>
  </si>
  <si>
    <t>Espulso</t>
  </si>
  <si>
    <t>Goal</t>
  </si>
  <si>
    <t>Totale</t>
  </si>
  <si>
    <t>AMICHEVOLE</t>
  </si>
  <si>
    <t>Goals</t>
  </si>
  <si>
    <t>min.giocati</t>
  </si>
  <si>
    <t>ALLENAMENTI</t>
  </si>
  <si>
    <t>Allenamento</t>
  </si>
  <si>
    <t>Allenamenti + amichevoli</t>
  </si>
  <si>
    <t>PRESENTI</t>
  </si>
  <si>
    <t>Bertani Enrico</t>
  </si>
  <si>
    <t>Rabitti Fabio</t>
  </si>
  <si>
    <t>Rossini Simone</t>
  </si>
  <si>
    <t>media</t>
  </si>
  <si>
    <t>C</t>
  </si>
  <si>
    <t>A</t>
  </si>
  <si>
    <t>Panchina</t>
  </si>
  <si>
    <t>Disponibile ma 
non convocato</t>
  </si>
  <si>
    <t>D</t>
  </si>
  <si>
    <t>P</t>
  </si>
  <si>
    <t>Ruolo</t>
  </si>
  <si>
    <t>Fatti</t>
  </si>
  <si>
    <t>Subiti</t>
  </si>
  <si>
    <t>Media minuti per allenamento</t>
  </si>
  <si>
    <t>Indirizzo</t>
  </si>
  <si>
    <t>Data e Luogo di Nascita</t>
  </si>
  <si>
    <t>Rosso</t>
  </si>
  <si>
    <t>Bulgarelli Riccardo</t>
  </si>
  <si>
    <t>Bondi Alberto</t>
  </si>
  <si>
    <t>Brevini Matteo</t>
  </si>
  <si>
    <t>CAMPIONATO</t>
  </si>
  <si>
    <t>PAT. U15877394M</t>
  </si>
  <si>
    <t>MR</t>
  </si>
  <si>
    <t>Presenze campionato TITOLARE</t>
  </si>
  <si>
    <t>Presenze campionato SUBENTRATO</t>
  </si>
  <si>
    <t>PARTITE</t>
  </si>
  <si>
    <t>Dotti Vittorio</t>
  </si>
  <si>
    <t>SI</t>
  </si>
  <si>
    <t>CI. AS 5255320</t>
  </si>
  <si>
    <t>PAT. RE 2171554V</t>
  </si>
  <si>
    <t>PAT. RE 5094805J</t>
  </si>
  <si>
    <t>PAT. RE 5143648J</t>
  </si>
  <si>
    <t>CI. AS 8182653</t>
  </si>
  <si>
    <t>Blu</t>
  </si>
  <si>
    <t>Piazzi Nicola</t>
  </si>
  <si>
    <t>Barchi Eris</t>
  </si>
  <si>
    <t>Vincenzi Valerio</t>
  </si>
  <si>
    <t>Cognome e Nome</t>
  </si>
  <si>
    <t>31/08/1974 SCANDIANO</t>
  </si>
  <si>
    <t>VENTU</t>
  </si>
  <si>
    <t>BREV</t>
  </si>
  <si>
    <t>VITTO</t>
  </si>
  <si>
    <t>BULGA</t>
  </si>
  <si>
    <t>ABI</t>
  </si>
  <si>
    <t>no</t>
  </si>
  <si>
    <t>25/05/1977 SCANDIANO</t>
  </si>
  <si>
    <t>VIA XXV APRILE, 1/4 - ALBINEA</t>
  </si>
  <si>
    <t>20/05/1983 SCANDIANO</t>
  </si>
  <si>
    <t>VIA CHIOZZINO, 2/1 - SCANDIANO</t>
  </si>
  <si>
    <t>19/07/1975 SASSUOLO (MO)</t>
  </si>
  <si>
    <t xml:space="preserve">VIA ZAVARONI, 4 - FOSDONDO </t>
  </si>
  <si>
    <t>24/02/1980 SCANDIANO</t>
  </si>
  <si>
    <t>VIA VIANI, 11 - BORZANO</t>
  </si>
  <si>
    <t>10/08/1974 SASSUOLO (MO)</t>
  </si>
  <si>
    <t>VIA TERRACINI, 21 - SALVATERRA</t>
  </si>
  <si>
    <t>11/05/1978 SASSUOLO (MO)</t>
  </si>
  <si>
    <t>VIA GRANDI, 14 - SCANDIANO</t>
  </si>
  <si>
    <t>21/07/1969 REGGIO EMILIA</t>
  </si>
  <si>
    <t>21/04/1982 SCANDIANO</t>
  </si>
  <si>
    <t>Maggi Gianfranco</t>
  </si>
  <si>
    <t>VIA VAGLIE, 3 - BORZANO</t>
  </si>
  <si>
    <t>LAVANDERIA 12 EURO</t>
  </si>
  <si>
    <t>CI. AR 8693762</t>
  </si>
  <si>
    <t>CI. AR 8743572</t>
  </si>
  <si>
    <t>CI. AU 5216661</t>
  </si>
  <si>
    <t>COPPA REGIONALE</t>
  </si>
  <si>
    <t>CI. AU 5273567</t>
  </si>
  <si>
    <t>Di Dato Luciano</t>
  </si>
  <si>
    <t>18/05/1990 TORRE DEL GRECO (NA)</t>
  </si>
  <si>
    <t>PAT. RE 5212800M</t>
  </si>
  <si>
    <t>PAT. RE 2146522S</t>
  </si>
  <si>
    <t>CI. AV 5875131</t>
  </si>
  <si>
    <t>R4</t>
  </si>
  <si>
    <t>R2</t>
  </si>
  <si>
    <t>R5</t>
  </si>
  <si>
    <t>R1</t>
  </si>
  <si>
    <t>R6</t>
  </si>
  <si>
    <t>R3</t>
  </si>
  <si>
    <t>GIAN</t>
  </si>
  <si>
    <t>PAT</t>
  </si>
  <si>
    <t>CARTA IDENTITA'</t>
  </si>
  <si>
    <t>Nasciuti Matteo</t>
  </si>
  <si>
    <t>VIA LORENZELLI, 11 - SCANDIANO</t>
  </si>
  <si>
    <t>Dotti Carlo</t>
  </si>
  <si>
    <t>VIA TOGLIATTI, 33 - SCANDIANO</t>
  </si>
  <si>
    <t>22/04/1950 CORREGGIO</t>
  </si>
  <si>
    <t>23/01/1974 SCANDIANO</t>
  </si>
  <si>
    <t>CELLULARE</t>
  </si>
  <si>
    <t>codice società 04200303</t>
  </si>
  <si>
    <t>password 94692</t>
  </si>
  <si>
    <t>POL.SCANDIANESE</t>
  </si>
  <si>
    <t>SUTURA</t>
  </si>
  <si>
    <t>Agnesini Simone</t>
  </si>
  <si>
    <t>AGNE</t>
  </si>
  <si>
    <t>VIA DIONISOTTI, 15/2 - SCANDIANO</t>
  </si>
  <si>
    <t>08/08/1984 CASTELNOVO NE' MONTI</t>
  </si>
  <si>
    <t>CI. AS 5258423</t>
  </si>
  <si>
    <t>R</t>
  </si>
  <si>
    <t>CAMPIONATO 1/4</t>
  </si>
  <si>
    <t>CAMPIONATO 1/2</t>
  </si>
  <si>
    <t>CAMPIONATO 1/1</t>
  </si>
  <si>
    <t>Campani Maurizio</t>
  </si>
  <si>
    <t>Meglioli Luca</t>
  </si>
  <si>
    <t>MEGLIO</t>
  </si>
  <si>
    <t>Calì Maicol</t>
  </si>
  <si>
    <t>ASS</t>
  </si>
  <si>
    <t>VM</t>
  </si>
  <si>
    <t>RIMB</t>
  </si>
  <si>
    <t>MAIC</t>
  </si>
  <si>
    <t>VIA VENTURI 16 - SCANDIANO</t>
  </si>
  <si>
    <t>10/09/1984 SCANDIANO</t>
  </si>
  <si>
    <t>CI. AR 8732547</t>
  </si>
  <si>
    <t>VIA GARIBALDI 15 - SCANDIANO</t>
  </si>
  <si>
    <t>04/10/1990 SCANDIANO</t>
  </si>
  <si>
    <t>CI. AR 8732505</t>
  </si>
  <si>
    <t>VIA CASSOLI, 16 - REGGIO EMILIA</t>
  </si>
  <si>
    <t>A-gol</t>
  </si>
  <si>
    <t>CASINA</t>
  </si>
  <si>
    <t>WALL</t>
  </si>
  <si>
    <t>AVANZO 4 EURO</t>
  </si>
  <si>
    <t>LUZ</t>
  </si>
  <si>
    <t>MAIL</t>
  </si>
  <si>
    <t>pssutura@gmail.com</t>
  </si>
  <si>
    <t>Sutura2017</t>
  </si>
  <si>
    <t>AVANZO 12 EURO</t>
  </si>
  <si>
    <t>AVANZO 8 EURO</t>
  </si>
  <si>
    <t>CI. AX 7344047</t>
  </si>
  <si>
    <t>Brev</t>
  </si>
  <si>
    <t>Di Dato Fabio</t>
  </si>
  <si>
    <t>Camellini Federico</t>
  </si>
  <si>
    <t>Aamara Dolley</t>
  </si>
  <si>
    <t>Koni Besford</t>
  </si>
  <si>
    <t>Giordano Vincenzo</t>
  </si>
  <si>
    <t>DOS</t>
  </si>
  <si>
    <t>CAME</t>
  </si>
  <si>
    <t>DIDA</t>
  </si>
  <si>
    <t>CI. AU 5247952</t>
  </si>
  <si>
    <t>31/01/1988 ALBANIA (EE)</t>
  </si>
  <si>
    <t>VIA PALAZZINA, 16 - SCANDIANO</t>
  </si>
  <si>
    <t>CI. AU 5273925</t>
  </si>
  <si>
    <t>10/02/1995 TORRE DEL GRECO (NA)</t>
  </si>
  <si>
    <t>VIA CASSOLI,16 - REGGIO EMILIA</t>
  </si>
  <si>
    <t>CI. AR 8666599</t>
  </si>
  <si>
    <t>CI. AR 3256794</t>
  </si>
  <si>
    <t>VIA VESUVIO 2 - REGGIO EMILIA</t>
  </si>
  <si>
    <t>25/10/1985 PARMA (PR)</t>
  </si>
  <si>
    <t>Dos Anjos Marcio Andrè</t>
  </si>
  <si>
    <t>VIA PARRI, 5/1 - SCANDIANO</t>
  </si>
  <si>
    <t>SUPERCOPPA CSI</t>
  </si>
  <si>
    <t>Dalmazio Gigi</t>
  </si>
  <si>
    <t>GIGI</t>
  </si>
  <si>
    <t>LARGO COLLODI, 25 - SASSUOLO</t>
  </si>
  <si>
    <t>14/01/1991 NAPOLI (NA)</t>
  </si>
  <si>
    <t>SKY</t>
  </si>
  <si>
    <t>GOL</t>
  </si>
  <si>
    <t>ASSIST</t>
  </si>
  <si>
    <t>PAT. U1U877240N</t>
  </si>
  <si>
    <t>BES</t>
  </si>
  <si>
    <t>CI. AY 3621243</t>
  </si>
  <si>
    <t>Ventu Luz</t>
  </si>
  <si>
    <t>SUPERCOPPA CSI/UISP</t>
  </si>
  <si>
    <t>COPPA CSI 1/16</t>
  </si>
  <si>
    <t>Ventu</t>
  </si>
  <si>
    <t>MARMISETO</t>
  </si>
  <si>
    <t>GIORDI</t>
  </si>
  <si>
    <t>COPPA CSI 1/8</t>
  </si>
  <si>
    <t>CASTELLAZZO</t>
  </si>
  <si>
    <t>Gigi</t>
  </si>
  <si>
    <t>Dalmazio Luigi</t>
  </si>
  <si>
    <t>AMICHEVOLE OPPSEN</t>
  </si>
  <si>
    <t>PRATISSOLO</t>
  </si>
  <si>
    <t>CAMPIONATO 1/8</t>
  </si>
  <si>
    <t>BIRRINO</t>
  </si>
  <si>
    <t xml:space="preserve">                                  OTTAVI</t>
  </si>
  <si>
    <t xml:space="preserve">                       QUARTI</t>
  </si>
  <si>
    <t xml:space="preserve">            SEMIFINALE</t>
  </si>
  <si>
    <t xml:space="preserve">                    FINALE</t>
  </si>
  <si>
    <t>BORETTO</t>
  </si>
  <si>
    <t>PREMI SUTURA</t>
  </si>
  <si>
    <t>VINCITORE</t>
  </si>
  <si>
    <t>NOMINATION</t>
  </si>
  <si>
    <t>Supercoppa CSI/UISP SALVARANESE</t>
  </si>
  <si>
    <t xml:space="preserve">Supercoppa CSI BORETTO </t>
  </si>
  <si>
    <t>Rabitti Luca</t>
  </si>
  <si>
    <t>ARBITRO</t>
  </si>
  <si>
    <t>Monaco Antonio</t>
  </si>
  <si>
    <t>Ficarelli Giorgio</t>
  </si>
  <si>
    <t>Iori Emiliano</t>
  </si>
  <si>
    <t>1) PREMIO "SKY" - MIGLIOR GIOCATORE PS SUTURA 2018/2019</t>
  </si>
  <si>
    <t>2) PREMIO "ENRI' BERTEN" - MAGGIOR NUMERO CARTELLINI 2018/2019</t>
  </si>
  <si>
    <t>3) PREMIO "SCIABOLATA MORBIDA" GOL DELL'ANNO 2018/2019</t>
  </si>
  <si>
    <t>4) PREMIO "ASSIST-MAN" 2018/2019</t>
  </si>
  <si>
    <t>5) PREMIO MIGLIOR GIOVANE 2018/2019</t>
  </si>
  <si>
    <t>6) PREMIO MIGLIOR PORTIERE 2018/2019</t>
  </si>
  <si>
    <t>7) PREMIO CAPOCANNONIERE PS SUTURA 2018/2019</t>
  </si>
  <si>
    <t>8) PREMIO PARTITELLA 2018/2019</t>
  </si>
  <si>
    <t>27/09/1973 SASSUOLO (MO)</t>
  </si>
  <si>
    <t xml:space="preserve">Iori Emiliano </t>
  </si>
  <si>
    <t>EMI</t>
  </si>
  <si>
    <t>03/11/1986 REGGIO EMILIA</t>
  </si>
  <si>
    <t>Paolini Marco</t>
  </si>
  <si>
    <t>Bertani Paolo</t>
  </si>
  <si>
    <t>BERTA</t>
  </si>
  <si>
    <t>VIA LIGABUE, 1 - SCANDIANO</t>
  </si>
  <si>
    <t>26/10/1983 SCANDIANO</t>
  </si>
  <si>
    <t>CI. AS 5255144</t>
  </si>
  <si>
    <t>PAT. RE 5096997H</t>
  </si>
  <si>
    <t>si</t>
  </si>
  <si>
    <t xml:space="preserve">Amichevole OPPSEN </t>
  </si>
  <si>
    <t>PREMIO PARTITELLA</t>
  </si>
  <si>
    <t>VINTE</t>
  </si>
  <si>
    <t>Bonini Alessio</t>
  </si>
  <si>
    <t>LUCA STIRATO</t>
  </si>
  <si>
    <t>ROSSO SCHIENA</t>
  </si>
  <si>
    <t>OK</t>
  </si>
  <si>
    <t>05/08/1992 SCANDIANO</t>
  </si>
  <si>
    <t>VIA FALCONE 11/1 - SCANDIANO</t>
  </si>
  <si>
    <t>CI. AS 5257183</t>
  </si>
  <si>
    <t>GIO</t>
  </si>
  <si>
    <t>CI. AS 8183707</t>
  </si>
  <si>
    <t>VIA MARMIROLI 11 - ALBINEA</t>
  </si>
  <si>
    <t>04/01/1976 SCANDIANO</t>
  </si>
  <si>
    <t>CI. AX 6035444</t>
  </si>
  <si>
    <t>VIA DIONISOTTI, 15 - SCANDIANO</t>
  </si>
  <si>
    <t>TG</t>
  </si>
  <si>
    <t>NR</t>
  </si>
  <si>
    <t>CI. AX 6018226</t>
  </si>
  <si>
    <t>26/10/1996 NAPOLI</t>
  </si>
  <si>
    <t>VIA GOBETTI, 17 - SCANDIANO</t>
  </si>
  <si>
    <t>VIA VICO, 64/03 REGGIO EMILIA</t>
  </si>
  <si>
    <t>VIA SAN FILIPPO 31 - REGGIO EMILIA</t>
  </si>
  <si>
    <t>VIA BRUNELLESCHI 51 - CASALGRANDE</t>
  </si>
  <si>
    <t>28/08/1978 - SCANDIANO</t>
  </si>
  <si>
    <t>CI. AU 5292014</t>
  </si>
  <si>
    <t>XL</t>
  </si>
  <si>
    <t>L</t>
  </si>
  <si>
    <t>M</t>
  </si>
  <si>
    <t>28/04/1991 - REGGIO EMILIA</t>
  </si>
  <si>
    <t>CI. AU 5234844</t>
  </si>
  <si>
    <t>VIA TASSONI 219 - REGGIO EMILIA</t>
  </si>
  <si>
    <t>BONNI</t>
  </si>
  <si>
    <t>a Angelo</t>
  </si>
  <si>
    <t>SPONSOR</t>
  </si>
  <si>
    <t>MONTEDIL</t>
  </si>
  <si>
    <t>G SERVICE</t>
  </si>
  <si>
    <t>TECNOSALDATURE</t>
  </si>
  <si>
    <t>ROBA DA MATTI</t>
  </si>
  <si>
    <t>AMICO ABI</t>
  </si>
  <si>
    <t>WOLF</t>
  </si>
  <si>
    <t>X</t>
  </si>
  <si>
    <t>Sutura - OPPSEN
3 - 1</t>
  </si>
  <si>
    <t>Buonissima prova. Gran gol di Agne su punizione dai 30 metri, poi Bonni in mischia e Luz di testa su cross di Maic. Buone sensazioni.</t>
  </si>
  <si>
    <t>x</t>
  </si>
  <si>
    <t>#</t>
  </si>
  <si>
    <t>a Lavanderia</t>
  </si>
  <si>
    <t xml:space="preserve">VIA MANSO, 10 - NAPOLI </t>
  </si>
  <si>
    <t>03/02/1988 NAPOLI (NA)</t>
  </si>
  <si>
    <t>CI. AY 5042539</t>
  </si>
  <si>
    <t>Campionato CAINO</t>
  </si>
  <si>
    <t xml:space="preserve">Campionato CASTELLAZZO </t>
  </si>
  <si>
    <t>Sutura - BORETTO
2 - 0</t>
  </si>
  <si>
    <t>Dida Came Ficca Meglio</t>
  </si>
  <si>
    <t>Luz Vitto Agne Bonni</t>
  </si>
  <si>
    <t>ARBITRO REDEGHIERI 6</t>
  </si>
  <si>
    <t>T</t>
  </si>
  <si>
    <t>S</t>
  </si>
  <si>
    <t>L'OTTAVA SINFONIA</t>
  </si>
  <si>
    <t>PREMIO SKY: BREVINI</t>
  </si>
  <si>
    <t>codice 1672</t>
  </si>
  <si>
    <t>password 69296</t>
  </si>
  <si>
    <t>maglietta rossa</t>
  </si>
  <si>
    <t>ok</t>
  </si>
  <si>
    <t>CAINO</t>
  </si>
  <si>
    <t xml:space="preserve">CAINO - Sutura                           1 - 1  </t>
  </si>
  <si>
    <t>ARBITRO BARONI 5,5</t>
  </si>
  <si>
    <t>PREMIO SKY: MEGLIOLI</t>
  </si>
  <si>
    <t>Emi Came Meglio Maic</t>
  </si>
  <si>
    <t>Luz Vitto Berta Gigi</t>
  </si>
  <si>
    <t>Wolf</t>
  </si>
  <si>
    <t>EMI Bar + 1</t>
  </si>
  <si>
    <t xml:space="preserve">CASTELLAZZO - Sutura                       2 - 3  </t>
  </si>
  <si>
    <t>ARBITRO DELLA SCALA 6,5</t>
  </si>
  <si>
    <t>Dida Came Meglio Abi</t>
  </si>
  <si>
    <t>Maic Vitto Agne Bonni</t>
  </si>
  <si>
    <t>FICCA CAVIGLIA</t>
  </si>
  <si>
    <t>MAIC CAVIGLIA</t>
  </si>
  <si>
    <t>PREMIO SKY: BONINI</t>
  </si>
  <si>
    <t>Coppa CSI 1/16 JANO</t>
  </si>
  <si>
    <t xml:space="preserve">Campionato MARMISETO </t>
  </si>
  <si>
    <t xml:space="preserve">Campionato CASINA </t>
  </si>
  <si>
    <t>Meglio Came Ficca Abi</t>
  </si>
  <si>
    <t>FICCA</t>
  </si>
  <si>
    <t>MARMISETO - Sutura                                 1 - 1</t>
  </si>
  <si>
    <t>ARBITRO GUERRI 7</t>
  </si>
  <si>
    <t xml:space="preserve">Bonni Berta Vitto Agne </t>
  </si>
  <si>
    <t>IBAN</t>
  </si>
  <si>
    <t>IT64Y0200866131000100193197</t>
  </si>
  <si>
    <t>IT71W0809566510000040108027</t>
  </si>
  <si>
    <t>SPO</t>
  </si>
  <si>
    <t xml:space="preserve">Campionato REAL PAMBIANCO </t>
  </si>
  <si>
    <t>IT86Y0809566510000040140493</t>
  </si>
  <si>
    <t>JANO AL PONTE</t>
  </si>
  <si>
    <t>IT75T0303266510010000009679</t>
  </si>
  <si>
    <t>IT32G0308301607000000015500</t>
  </si>
  <si>
    <t>Gigi Vitto Agne Bonni</t>
  </si>
  <si>
    <t>Brev Luz</t>
  </si>
  <si>
    <t xml:space="preserve">Sutura - AL PONTE         3 - 0 </t>
  </si>
  <si>
    <t>ARBITRO MANCO 7</t>
  </si>
  <si>
    <t>PREMIO SKY: BREVINI / DI DATO L</t>
  </si>
  <si>
    <t>Berta Vitto Agne</t>
  </si>
  <si>
    <t xml:space="preserve">Sutura - CASINA                        2 - 0 </t>
  </si>
  <si>
    <t>ARBITRO ESPOSITO 7</t>
  </si>
  <si>
    <t>PREMIO SKY:  DOTTI</t>
  </si>
  <si>
    <t>GRAN GOL DI VENTU E GRAN PARTITA DI WOLF</t>
  </si>
  <si>
    <t>Sassi Mattia</t>
  </si>
  <si>
    <t>29/03/1999 SCANDIANO</t>
  </si>
  <si>
    <t>FOGLIANO</t>
  </si>
  <si>
    <t>PAMBIANCO</t>
  </si>
  <si>
    <t>REAL PAMBIANCO - Sutura                              0 - 2</t>
  </si>
  <si>
    <t>ARBITRO BARONI 6</t>
  </si>
  <si>
    <t>Maic gol dell'anno?</t>
  </si>
  <si>
    <t>PREMIO SKY: VENTURI/CALI'</t>
  </si>
  <si>
    <t xml:space="preserve">Coppa CSI 1/8 CICCISBEY </t>
  </si>
  <si>
    <t>Carnevali Simone</t>
  </si>
  <si>
    <t>28/11/1977 SCANDIANO</t>
  </si>
  <si>
    <t>STRADA BARCHETTA 383 MODENA</t>
  </si>
  <si>
    <t>CI . 3762284AA</t>
  </si>
  <si>
    <t>?</t>
  </si>
  <si>
    <t>VIA SPALLANZANI ,6 - SCANDIANO</t>
  </si>
  <si>
    <t>spo</t>
  </si>
  <si>
    <t>sconto personalizzazioni</t>
  </si>
  <si>
    <t xml:space="preserve">Campionato VEZZANO </t>
  </si>
  <si>
    <t>LUCIO  CONTRATTURA</t>
  </si>
  <si>
    <t>LUCA CONTRATURA</t>
  </si>
  <si>
    <t>BREV POLPACCIO</t>
  </si>
  <si>
    <t>Tini Filippo</t>
  </si>
  <si>
    <t>VIA VISCONTI 19, REGGIO EMILIA</t>
  </si>
  <si>
    <t>01/01/1990 REGGIO EMILIA</t>
  </si>
  <si>
    <t>CI. AR 8711476</t>
  </si>
  <si>
    <t>a lavanderia</t>
  </si>
  <si>
    <t xml:space="preserve">Campionato FOGLIANO </t>
  </si>
  <si>
    <t xml:space="preserve">Campionato PRATISSOLO </t>
  </si>
  <si>
    <t>Antonietti Christian</t>
  </si>
  <si>
    <t>CI. AV 5875214</t>
  </si>
  <si>
    <t>CICCISBEY</t>
  </si>
  <si>
    <t xml:space="preserve">Sutura - CICCISBEY            1 - 0   </t>
  </si>
  <si>
    <t>ARBITRO DI BARI 5,5</t>
  </si>
  <si>
    <t>MATI  CONTRATTURA</t>
  </si>
  <si>
    <t>PREMIO SKY:  AGNESINI</t>
  </si>
  <si>
    <t>Luz Brev Bonni</t>
  </si>
  <si>
    <t>VEZZANO</t>
  </si>
  <si>
    <t>BERTA CONTRATTURA</t>
  </si>
  <si>
    <t>Sutura - VEZZANO                       2 - 1</t>
  </si>
  <si>
    <t>ARBITRO GUERRI 6,5</t>
  </si>
  <si>
    <t>PREMIO SKY: AGNESINI / DI DATO F.</t>
  </si>
  <si>
    <t>E</t>
  </si>
  <si>
    <t>IT80W0303212816010000001009</t>
  </si>
  <si>
    <t>CAME/FICCA</t>
  </si>
  <si>
    <t>LUCA</t>
  </si>
  <si>
    <t>TINI</t>
  </si>
  <si>
    <t>Sutura - FOGLIANO                    2 - 0</t>
  </si>
  <si>
    <t>ARBITRO SIMONAZZI 6,5</t>
  </si>
  <si>
    <t>Bonni Came Ficca Meglio</t>
  </si>
  <si>
    <t>Wolf Luca Agne</t>
  </si>
  <si>
    <t>Luz Ventu Fillo</t>
  </si>
  <si>
    <t>LUCA CONTRATTURA</t>
  </si>
  <si>
    <t>IT26I0303212804010000007005</t>
  </si>
  <si>
    <t>PREMIO SKY:  PAOLINI</t>
  </si>
  <si>
    <t>Agne gol dell'Anno?</t>
  </si>
  <si>
    <t>IT08C0103066511000003914811</t>
  </si>
  <si>
    <t>MATI CONTRATTURA</t>
  </si>
  <si>
    <t>Daviddi Fabio</t>
  </si>
  <si>
    <t>Wolf Vitto Agne</t>
  </si>
  <si>
    <t>WOLF/BONNI</t>
  </si>
  <si>
    <t>REAL PRATISSOLO - Sutura    0 - 1</t>
  </si>
  <si>
    <t>ARBITRO SERMOLINO 6</t>
  </si>
  <si>
    <t>BREV  POLPACCIO</t>
  </si>
  <si>
    <t>GERRY SPALLA</t>
  </si>
  <si>
    <t xml:space="preserve">Amichevole MOSAICO  </t>
  </si>
  <si>
    <t>PREMIO SKY:  MEGLIOLI</t>
  </si>
  <si>
    <t>Guerrieri Marco</t>
  </si>
  <si>
    <t>VIA ROMA, REGGIO EMILIA</t>
  </si>
  <si>
    <t>30/08/1982 REGGIO EMILIA</t>
  </si>
  <si>
    <t>CI. AU 5233469</t>
  </si>
  <si>
    <t>PAT. RE 5104237W</t>
  </si>
  <si>
    <t>Mercanti Mirco</t>
  </si>
  <si>
    <t>LUCA CAVIGLIA</t>
  </si>
  <si>
    <t xml:space="preserve">Coppa Reg. BASILICANOVA </t>
  </si>
  <si>
    <t xml:space="preserve">Coppa Reg. SAN DALMAZIO </t>
  </si>
  <si>
    <t>CI. AR 3299094</t>
  </si>
  <si>
    <t>21/08/1986 - REGGIO EMILIA</t>
  </si>
  <si>
    <t>VIA ARIOSTO 64 - ALBINEA</t>
  </si>
  <si>
    <t>VIA DE SICA - CASALGRANDE</t>
  </si>
  <si>
    <t>06/11/1999 - SASSUOLO</t>
  </si>
  <si>
    <t>CI. AY5980706</t>
  </si>
  <si>
    <t xml:space="preserve">Campionato CAINO </t>
  </si>
  <si>
    <t xml:space="preserve">Allenamento </t>
  </si>
  <si>
    <t>AMICHEVOLE MOSAICO</t>
  </si>
  <si>
    <t>Antonietti Cristian</t>
  </si>
  <si>
    <t>FILLO</t>
  </si>
  <si>
    <t>GUERRO</t>
  </si>
  <si>
    <t>CRIS</t>
  </si>
  <si>
    <t>FABIO</t>
  </si>
  <si>
    <t>MATI</t>
  </si>
  <si>
    <t>Sutura - MOSAICO
6 - 4</t>
  </si>
  <si>
    <t>Marcatori: Agnesini (3), Bonini (2), Dotti</t>
  </si>
  <si>
    <t>DAE</t>
  </si>
  <si>
    <t xml:space="preserve">Amichevole OPPSEN  </t>
  </si>
  <si>
    <t>DAVIDDI</t>
  </si>
  <si>
    <t>BERTA-CRIS-MATI</t>
  </si>
  <si>
    <t>WOLF-AGNE-CRIS</t>
  </si>
  <si>
    <t>GUERRO-EMI-ABI</t>
  </si>
  <si>
    <t>Sutura - OPPSEN
0 - 2</t>
  </si>
  <si>
    <t>brutta brutta prestazione</t>
  </si>
  <si>
    <t>LUZ SCHIENA</t>
  </si>
  <si>
    <t>Maic Ventu Bonni</t>
  </si>
  <si>
    <t xml:space="preserve"> Sutura - SALVARANESE
1 - 0 </t>
  </si>
  <si>
    <t>ARBITRO SALVINI 6,5</t>
  </si>
  <si>
    <t>La nona sinfonia</t>
  </si>
  <si>
    <t>Campionato MARMISETO</t>
  </si>
  <si>
    <t>Campionato FOGLIANO</t>
  </si>
  <si>
    <t>FREESTYLE</t>
  </si>
  <si>
    <t>BIU</t>
  </si>
  <si>
    <t>Sutura - CAINO                     1 - 0</t>
  </si>
  <si>
    <t>B</t>
  </si>
  <si>
    <t>Maic Came Meglio Abi</t>
  </si>
  <si>
    <t>Guerro Vitto Biu</t>
  </si>
  <si>
    <t>Mati Brev Bonni</t>
  </si>
  <si>
    <t>ARBITRO CHIAPPARONE 7</t>
  </si>
  <si>
    <t>Maic Came Ficca Meglio</t>
  </si>
  <si>
    <t>Fillo Ventu Bonni</t>
  </si>
  <si>
    <t>BASILICANOVA</t>
  </si>
  <si>
    <t xml:space="preserve">Sutura - CASTELLAZZO                          2 - 1 </t>
  </si>
  <si>
    <t>ARBITRO DE FRANCESCO 6</t>
  </si>
  <si>
    <t>PREMIO SKY:  VENTURI</t>
  </si>
  <si>
    <t>CI. CA3970CJ</t>
  </si>
  <si>
    <t>AGNE GINOCCHIO GONFIO</t>
  </si>
  <si>
    <t>WOLF INGUIINE</t>
  </si>
  <si>
    <t>BONNI CONTRATTURA</t>
  </si>
  <si>
    <t xml:space="preserve"> Sutura - BASILICANOVA             1 - 0 </t>
  </si>
  <si>
    <t>TERNA DI BOLOGNA 6,5</t>
  </si>
  <si>
    <t xml:space="preserve">Maic Came Meglio Abi </t>
  </si>
  <si>
    <t>Guerro Vitto Wolf</t>
  </si>
  <si>
    <t>Luz Brev Mati</t>
  </si>
  <si>
    <t>PREMIO SKY: CAMELLINI /  BREVINI</t>
  </si>
  <si>
    <t>SAN DALMAZIO</t>
  </si>
  <si>
    <t xml:space="preserve">VANTAGGI:  Il vantaggio maggiore è quello di avere quattro calciatori che il più delle volte vanno a giocare una situazione di quattro contro quattro contro la difesa avversaria, mettendo così i difensori avversari in parità numerica in modo che possano essere in difficoltà. SVANTAGGI: Lo svantaggio più grande può essere quello di essere solo due centrocampisti e quindi avere poco filtro e poca partecipazione alla manovra difensiva. Quindi se il 4-2-4 significa difendere in sei non va bene. Così come se il 4-4-2 significa attaccare in due non va altrettanto bene. E' l'interpretazione del modulo che fa la differenza e bisogna andare verso un collettivo.  </t>
  </si>
  <si>
    <t>FARE FRASEGGIO SU UN CAMPO COSI' PICCOLO E' IMPENSABILE. GIOCARE CON UN 4-2-4 SIGNIFICA  RICERCA COSTANTE DEL LANCIO PER GLI ATTACCANTI. VORREI GIOCARE CON DUE PRIME PUNTE, LEGGERMENTE SFALSATE, FORTI FISICAMENTE, CHE PROTEGGANO PALLA CHE SAPPIANO FARE L'UNO DUE TRA LORO E ABBIANO L'INTELLIGENZA X GIOCARE CON GLI ESTERNI CHE SONO ALTRTETTANTO IMPORTANTI, devono saper accorciare la squadra e quindi devono essere dotati di gamba, di capacità di corsa:  SI ALZANO PRONTI ALL'INSERIMENTO PER EVENTUALE SPIZZATA DELLE DUE PUNTE CENTRALI, PRONTI EVENTUALMENTE A RICEVERE UNA SPONDA PER IL TIRO IN PORTA. 4-4-2 IN NON POSSESSO PER I DUE ATTACCANTI ESTERNI VUOL DIRE ABBASSARSI A DAR MAN FORTE AL CENTROCAMPO. CAMBIO MODO DI GIOCO CON IMPOSTAZIONE DIRETTA DIFESA X ATTACCO; NO FRASEGGIO E POSSESSO PALLA;  PUNTE SI APPOGGIANO AL CENTROCAMPISTA X LA CONCLUSIONE; CROSS DEI TERZINI DALLA 3/4; CAMBI CAMPO; GUADAGNARE PUNIZIONI.</t>
  </si>
  <si>
    <t xml:space="preserve">Berta Biu Guerro </t>
  </si>
  <si>
    <t>Dida Ficca Meglio Maic</t>
  </si>
  <si>
    <t>Mati Ventu Fillo</t>
  </si>
  <si>
    <t xml:space="preserve">Sutura - MARMISETO                          2 - 0 </t>
  </si>
  <si>
    <t>ARBITRO DELLA SCALA 7</t>
  </si>
  <si>
    <t>PREMIO SKY:  DAVIDDI</t>
  </si>
  <si>
    <t>COPPA CSI 1/4</t>
  </si>
  <si>
    <t>Acciarino Alessandro</t>
  </si>
  <si>
    <t xml:space="preserve">Coppa CSI 1/4 AUDAX    </t>
  </si>
  <si>
    <t>07/09/1988 ROMA</t>
  </si>
  <si>
    <t>PAT. RM 8126055M</t>
  </si>
  <si>
    <t xml:space="preserve">Wolf Vitto Biu </t>
  </si>
  <si>
    <t xml:space="preserve">Maic Luz Mati </t>
  </si>
  <si>
    <t>WOLF/BIU</t>
  </si>
  <si>
    <t>ABI portiere</t>
  </si>
  <si>
    <t>secondo</t>
  </si>
  <si>
    <t>primo</t>
  </si>
  <si>
    <t>corto 2</t>
  </si>
  <si>
    <t>corto 1</t>
  </si>
  <si>
    <t>centrale</t>
  </si>
  <si>
    <t>AUDAX 1/4</t>
  </si>
  <si>
    <t xml:space="preserve"> CASINA - Sutura              0 - 2 </t>
  </si>
  <si>
    <t>ARBITRO MANCO 6,5</t>
  </si>
  <si>
    <t>PREMIO SKY: DI DATO F.</t>
  </si>
  <si>
    <t>LAVANDERIA OMAGGIO</t>
  </si>
  <si>
    <t>Dida Ficca Meglio Abi</t>
  </si>
  <si>
    <t>wolf Vitto berta</t>
  </si>
  <si>
    <t>Biu</t>
  </si>
  <si>
    <t>Luz Fillo</t>
  </si>
  <si>
    <t>Sutura - REAL  PAMBIANCO                  1 - 1</t>
  </si>
  <si>
    <t>ARBITRO TESAURI 5,5</t>
  </si>
  <si>
    <t>DIDA INGUINE</t>
  </si>
  <si>
    <t>GUERRO portiere</t>
  </si>
  <si>
    <t xml:space="preserve">SAN DALMAZIO - Sutura         1 - 1 </t>
  </si>
  <si>
    <t>TERNA DI MODENA</t>
  </si>
  <si>
    <t>Vitto Guerro</t>
  </si>
  <si>
    <t>Mati Wolf Brev Bonni</t>
  </si>
  <si>
    <t>PREMIO SKY: ROSSINI</t>
  </si>
  <si>
    <t>Coppa Reg.1/4 AMBROSIANA</t>
  </si>
  <si>
    <t>FILLO portiere</t>
  </si>
  <si>
    <t xml:space="preserve">FOGLIANO - Sutura          1 - 3 </t>
  </si>
  <si>
    <t>ARBITRO MORINI 7</t>
  </si>
  <si>
    <t>Mati Fillo Bonni</t>
  </si>
  <si>
    <t>PREMIO SKY: SASSI</t>
  </si>
  <si>
    <t>Mati gol dell'anno?</t>
  </si>
  <si>
    <t>ROSSINI SIMONE</t>
  </si>
  <si>
    <t>BREV  MUSCOLARE</t>
  </si>
  <si>
    <t>PLAY OFF CSI 2018/2019</t>
  </si>
  <si>
    <t>fillo</t>
  </si>
  <si>
    <t>AUDAX- Sutura         2 - 1</t>
  </si>
  <si>
    <t>ARBITRO SERMOLINO 5</t>
  </si>
  <si>
    <t>PREMIO SKY: MAIC</t>
  </si>
  <si>
    <t>MAIC gol dell'anno?</t>
  </si>
  <si>
    <t>LUZ portiere</t>
  </si>
  <si>
    <t xml:space="preserve">Sutura - REAL PRATISSOLO        4 - 0 </t>
  </si>
  <si>
    <t>ARBITRO LUSETTI 6,5</t>
  </si>
  <si>
    <t>Luz Vitto Biu Maic</t>
  </si>
  <si>
    <t>Bes</t>
  </si>
  <si>
    <t>PREMIO SKY: KONI</t>
  </si>
  <si>
    <t>AMBROSIANA</t>
  </si>
  <si>
    <t>s</t>
  </si>
  <si>
    <t xml:space="preserve"> </t>
  </si>
  <si>
    <t>MATI portiere</t>
  </si>
  <si>
    <t>VEZZANO - Sutura                0 - 2</t>
  </si>
  <si>
    <t xml:space="preserve">Carne </t>
  </si>
  <si>
    <t>Carne</t>
  </si>
  <si>
    <t>Mati Guerro Biu Bonni</t>
  </si>
  <si>
    <t>Fillo</t>
  </si>
  <si>
    <t>PREMIO SKY: TINI</t>
  </si>
  <si>
    <t>Luz Vitto Biu Bonni</t>
  </si>
  <si>
    <t>R7</t>
  </si>
  <si>
    <t xml:space="preserve">Sutura - AMBROSIANA                     0 - 1       </t>
  </si>
  <si>
    <t>TERNA MODENA 4</t>
  </si>
  <si>
    <t xml:space="preserve">Campionato 1/8 AUDAX </t>
  </si>
  <si>
    <t>PAT. U1G028366K</t>
  </si>
  <si>
    <t>Ventu Wolf</t>
  </si>
  <si>
    <t>Luz Guerro Biu Bonni</t>
  </si>
  <si>
    <t>AUDAX</t>
  </si>
  <si>
    <t>BIU/WOLF</t>
  </si>
  <si>
    <t>BONNI portiere</t>
  </si>
  <si>
    <t>BIU/WO</t>
  </si>
  <si>
    <t>WO/BIU</t>
  </si>
  <si>
    <t xml:space="preserve">                                                              d.c.r</t>
  </si>
  <si>
    <t>2C                AMATORI DEL BIRRINO       5</t>
  </si>
  <si>
    <t>Campionato 1/4 BIRRINO</t>
  </si>
  <si>
    <t xml:space="preserve">Sutura - AUDAX              5 - 0 </t>
  </si>
  <si>
    <t>PREMIO SKY: PAOLINI</t>
  </si>
  <si>
    <t>ARBITRO SIMONAZZI 6</t>
  </si>
  <si>
    <t>MATI fogliano</t>
  </si>
  <si>
    <t>MAIC pambianco</t>
  </si>
  <si>
    <t>BONNI audax</t>
  </si>
  <si>
    <t>1A                 SUTURA                                  5</t>
  </si>
  <si>
    <t>4D                 AUDAX                                   0</t>
  </si>
  <si>
    <t>1D           POVIGLIESE                                   1</t>
  </si>
  <si>
    <t>4A           CASINA                                            0</t>
  </si>
  <si>
    <t>3D             REAL GRETA                                 0</t>
  </si>
  <si>
    <t>2A              VEZZANO                                       3</t>
  </si>
  <si>
    <t>4B              OLIMPIA                                        1</t>
  </si>
  <si>
    <t>1C              ZEGO BAND                                  4</t>
  </si>
  <si>
    <t>3A                   CAINO                                           0</t>
  </si>
  <si>
    <t>2D              BORETTO                                         1</t>
  </si>
  <si>
    <t xml:space="preserve">4C                TANETO                                          1 </t>
  </si>
  <si>
    <t>1B                 ARCETO                                        3</t>
  </si>
  <si>
    <t>REGNANI ROBERTO</t>
  </si>
  <si>
    <t>PAOLINI ROBERTO</t>
  </si>
  <si>
    <t>3B                   MAROLA                                   3</t>
  </si>
  <si>
    <t>2B               CANALI                                            3</t>
  </si>
  <si>
    <t>3C             CELLA                                                 5</t>
  </si>
  <si>
    <t>1C      ZEGO BAND             3</t>
  </si>
  <si>
    <t>2A          VEZZANO               0</t>
  </si>
  <si>
    <t xml:space="preserve"> 1B        ARCETO                     1</t>
  </si>
  <si>
    <t>2D      BORETTO                   0</t>
  </si>
  <si>
    <t xml:space="preserve">Sutura - BIRRINO                          1 - 0  </t>
  </si>
  <si>
    <t>BONNI GOL DELL'ANNO?</t>
  </si>
  <si>
    <t>Campionato 1/2 ARCETO</t>
  </si>
  <si>
    <t>ARCETO</t>
  </si>
  <si>
    <t>ALLENAMENTO</t>
  </si>
  <si>
    <t>PARTITA</t>
  </si>
  <si>
    <t>TOTALE</t>
  </si>
  <si>
    <t>Riva Alberto  MR.</t>
  </si>
  <si>
    <t>meglio</t>
  </si>
  <si>
    <t>1A      SUTURA                                    1</t>
  </si>
  <si>
    <t xml:space="preserve"> 2C    AMATORI DEL BIRRINO    0</t>
  </si>
  <si>
    <t>1A      SUTURA</t>
  </si>
  <si>
    <t>1D        POVIGLIESE              1</t>
  </si>
  <si>
    <t>3C       CELLA                             3</t>
  </si>
  <si>
    <t>Mister BEBO</t>
  </si>
  <si>
    <t>NO</t>
  </si>
  <si>
    <t>piccolo</t>
  </si>
  <si>
    <t>grandissimo</t>
  </si>
  <si>
    <t>grande</t>
  </si>
  <si>
    <t>CI. CA40536EE</t>
  </si>
  <si>
    <t>ACCIA</t>
  </si>
  <si>
    <t>Accia  Wolf</t>
  </si>
  <si>
    <t>ARBITRO PANARIELLO 5</t>
  </si>
  <si>
    <t>Campionato    1/1 CELLA BVB</t>
  </si>
  <si>
    <t>VITTORIO DOTTI</t>
  </si>
  <si>
    <t>CAMELLINI FEDERICO</t>
  </si>
  <si>
    <t>MEGLIOLI LUCA</t>
  </si>
  <si>
    <t>n. 28</t>
  </si>
  <si>
    <t>47 allenamenti 20 partitelle vinte</t>
  </si>
  <si>
    <t>CELLA BVB</t>
  </si>
  <si>
    <t>1A      SUTURA                                   6</t>
  </si>
  <si>
    <t>1B        ARCETO                                  5</t>
  </si>
  <si>
    <t>1C      ZEGO BAND                             6</t>
  </si>
  <si>
    <t>3C       CELLA                                      7</t>
  </si>
  <si>
    <t xml:space="preserve">                                                       (3-3) dcr</t>
  </si>
  <si>
    <t xml:space="preserve">                                                       (1-1) dcr</t>
  </si>
  <si>
    <t xml:space="preserve">Sutura - ARCETO                             6-5 d.c.r. (1 - 1) </t>
  </si>
  <si>
    <t xml:space="preserve">Sutura - CELLA BVB       3-2 d.c.r. (0-0)                 </t>
  </si>
  <si>
    <t>ARBITRO ESPOSITO 6,5</t>
  </si>
  <si>
    <t xml:space="preserve">Guerro Vitto Biu </t>
  </si>
  <si>
    <t>Accia Luz</t>
  </si>
  <si>
    <t>PREMIO SKY: ACCIARINO</t>
  </si>
  <si>
    <t>PAOLINI MARCO</t>
  </si>
  <si>
    <t>classifica assist: PAOLINI 5 - DI DATO L. 4 - BONINI ALESSIO 4</t>
  </si>
  <si>
    <t>7) PREMIO CAPOCANNONIERE PS SUTURA 2018/2018</t>
  </si>
  <si>
    <t>BREVINI MATTEO</t>
  </si>
  <si>
    <t>SASSI MATTIA</t>
  </si>
  <si>
    <t>7 GOL</t>
  </si>
  <si>
    <t>BONINI ALESSIO</t>
  </si>
  <si>
    <t>5 GIALLI + 1 BLU / DI DATO secondo 6 GIALLI</t>
  </si>
  <si>
    <t>CALI' MAICOL</t>
  </si>
  <si>
    <t>AGNE fogliano</t>
  </si>
  <si>
    <t>VENTU casina</t>
  </si>
  <si>
    <t>25 partite, 12 gol subiti, 15 clean sheet</t>
  </si>
  <si>
    <t>1A      SUTURA                              3</t>
  </si>
  <si>
    <t>3C       CELLA                                 2</t>
  </si>
  <si>
    <t xml:space="preserve">                               (0-0) dcr</t>
  </si>
  <si>
    <t>Pres</t>
  </si>
  <si>
    <t>Carlo</t>
  </si>
  <si>
    <t>Simone amico Bonni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</si>
</sst>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
    <numFmt numFmtId="165" formatCode="d\-mmm"/>
  </numFmts>
  <fonts count="61" x14ac:knownFonts="1">
    <font>
      <sz val="10"/>
      <name val="Arial"/>
    </font>
    <font>
      <sz val="11"/>
      <color theme="1"/>
      <name val="Calibri"/>
      <family val="2"/>
      <scheme val="minor"/>
    </font>
    <font>
      <sz val="10"/>
      <name val="Arial"/>
      <family val="2"/>
    </font>
    <font>
      <b/>
      <sz val="8"/>
      <name val="Comic Sans MS"/>
      <family val="4"/>
    </font>
    <font>
      <sz val="8"/>
      <name val="Comic Sans MS"/>
      <family val="4"/>
    </font>
    <font>
      <sz val="10"/>
      <name val="Arial"/>
      <family val="2"/>
    </font>
    <font>
      <b/>
      <sz val="9"/>
      <name val="Comic Sans MS"/>
      <family val="4"/>
    </font>
    <font>
      <b/>
      <sz val="11"/>
      <name val="Comic Sans MS"/>
      <family val="4"/>
    </font>
    <font>
      <sz val="8"/>
      <name val="Arial"/>
      <family val="2"/>
    </font>
    <font>
      <sz val="8"/>
      <color indexed="10"/>
      <name val="Comic Sans MS"/>
      <family val="4"/>
    </font>
    <font>
      <b/>
      <sz val="10"/>
      <name val="Arial"/>
      <family val="2"/>
    </font>
    <font>
      <sz val="8"/>
      <color indexed="10"/>
      <name val="Comic Sans MS"/>
      <family val="4"/>
    </font>
    <font>
      <sz val="12"/>
      <name val="Comic Sans MS"/>
      <family val="4"/>
    </font>
    <font>
      <sz val="8"/>
      <name val="Arial"/>
      <family val="2"/>
    </font>
    <font>
      <sz val="8"/>
      <name val="Arial"/>
      <family val="2"/>
    </font>
    <font>
      <sz val="8"/>
      <color rgb="FFFF0000"/>
      <name val="Comic Sans MS"/>
      <family val="4"/>
    </font>
    <font>
      <sz val="9"/>
      <name val="Comic Sans MS"/>
      <family val="4"/>
    </font>
    <font>
      <u/>
      <sz val="10"/>
      <color theme="10"/>
      <name val="Arial"/>
      <family val="2"/>
    </font>
    <font>
      <sz val="11"/>
      <name val="Comic Sans MS"/>
      <family val="4"/>
    </font>
    <font>
      <b/>
      <sz val="9"/>
      <name val="Cambria"/>
      <family val="1"/>
    </font>
    <font>
      <b/>
      <sz val="11"/>
      <name val="Cambria"/>
      <family val="1"/>
    </font>
    <font>
      <sz val="8"/>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
      <color indexed="8"/>
      <name val="Arial"/>
      <family val="2"/>
    </font>
    <font>
      <sz val="8"/>
      <color indexed="8"/>
      <name val="Calibri"/>
      <family val="2"/>
    </font>
    <font>
      <b/>
      <sz val="11"/>
      <color indexed="8"/>
      <name val="Calibri"/>
      <family val="2"/>
    </font>
    <font>
      <b/>
      <sz val="8"/>
      <color indexed="8"/>
      <name val="Calibri"/>
      <family val="2"/>
    </font>
    <font>
      <sz val="6"/>
      <color indexed="8"/>
      <name val="Calibri"/>
      <family val="2"/>
    </font>
    <font>
      <b/>
      <sz val="18"/>
      <color theme="3"/>
      <name val="Cambria"/>
      <family val="2"/>
      <scheme val="major"/>
    </font>
    <font>
      <sz val="8"/>
      <name val="Calibri"/>
      <family val="2"/>
    </font>
    <font>
      <sz val="6"/>
      <name val="Calibri"/>
      <family val="2"/>
    </font>
    <font>
      <i/>
      <sz val="8"/>
      <color rgb="FFFF0000"/>
      <name val="Calibri"/>
      <family val="2"/>
    </font>
    <font>
      <i/>
      <sz val="8"/>
      <name val="Calibri"/>
      <family val="2"/>
    </font>
    <font>
      <i/>
      <sz val="11"/>
      <color rgb="FFFF0000"/>
      <name val="Calibri"/>
      <family val="2"/>
      <scheme val="minor"/>
    </font>
    <font>
      <i/>
      <sz val="10"/>
      <color rgb="FFFF0000"/>
      <name val="Arial"/>
      <family val="2"/>
    </font>
    <font>
      <b/>
      <sz val="8"/>
      <color rgb="FFFF0000"/>
      <name val="Comic Sans MS"/>
      <family val="4"/>
    </font>
    <font>
      <sz val="10"/>
      <color rgb="FFFF0000"/>
      <name val="Arial"/>
      <family val="2"/>
    </font>
    <font>
      <sz val="10"/>
      <color rgb="FF00B050"/>
      <name val="Arial"/>
      <family val="2"/>
    </font>
    <font>
      <b/>
      <sz val="11"/>
      <name val="Calibri"/>
      <family val="2"/>
      <scheme val="minor"/>
    </font>
    <font>
      <sz val="9"/>
      <color rgb="FFFF0000"/>
      <name val="Comic Sans MS"/>
      <family val="4"/>
    </font>
    <font>
      <sz val="10"/>
      <name val="Arial Unicode MS"/>
      <family val="2"/>
    </font>
    <font>
      <b/>
      <sz val="9"/>
      <name val="Arial Unicode MS"/>
      <family val="2"/>
    </font>
    <font>
      <sz val="9"/>
      <name val="Arial Unicode MS"/>
      <family val="2"/>
    </font>
    <font>
      <strike/>
      <sz val="9"/>
      <name val="Arial Unicode MS"/>
      <family val="2"/>
    </font>
    <font>
      <b/>
      <sz val="10"/>
      <name val="Arial Unicode MS"/>
      <family val="2"/>
    </font>
    <font>
      <sz val="8"/>
      <name val="Arial"/>
    </font>
  </fonts>
  <fills count="54">
    <fill>
      <patternFill patternType="none"/>
    </fill>
    <fill>
      <patternFill patternType="gray125"/>
    </fill>
    <fill>
      <patternFill patternType="solid">
        <fgColor indexed="43"/>
        <bgColor indexed="64"/>
      </patternFill>
    </fill>
    <fill>
      <patternFill patternType="solid">
        <fgColor indexed="53"/>
        <bgColor indexed="64"/>
      </patternFill>
    </fill>
    <fill>
      <patternFill patternType="solid">
        <fgColor indexed="17"/>
        <bgColor indexed="64"/>
      </patternFill>
    </fill>
    <fill>
      <patternFill patternType="solid">
        <fgColor indexed="47"/>
        <bgColor indexed="64"/>
      </patternFill>
    </fill>
    <fill>
      <patternFill patternType="solid">
        <fgColor indexed="40"/>
        <bgColor indexed="64"/>
      </patternFill>
    </fill>
    <fill>
      <patternFill patternType="solid">
        <fgColor indexed="22"/>
        <bgColor indexed="64"/>
      </patternFill>
    </fill>
    <fill>
      <patternFill patternType="solid">
        <fgColor indexed="51"/>
        <bgColor indexed="64"/>
      </patternFill>
    </fill>
    <fill>
      <patternFill patternType="solid">
        <fgColor rgb="FF92D050"/>
        <bgColor indexed="64"/>
      </patternFill>
    </fill>
    <fill>
      <patternFill patternType="solid">
        <fgColor rgb="FF00B0F0"/>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bgColor indexed="64"/>
      </patternFill>
    </fill>
    <fill>
      <patternFill patternType="solid">
        <fgColor theme="2" tint="-0.249977111117893"/>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55"/>
      </bottom>
      <diagonal/>
    </border>
    <border>
      <left style="medium">
        <color indexed="9"/>
      </left>
      <right style="medium">
        <color indexed="55"/>
      </right>
      <top style="medium">
        <color indexed="9"/>
      </top>
      <bottom style="medium">
        <color indexed="9"/>
      </bottom>
      <diagonal/>
    </border>
    <border>
      <left style="medium">
        <color indexed="9"/>
      </left>
      <right style="medium">
        <color indexed="55"/>
      </right>
      <top style="medium">
        <color indexed="9"/>
      </top>
      <bottom style="medium">
        <color indexed="55"/>
      </bottom>
      <diagonal/>
    </border>
    <border>
      <left/>
      <right style="medium">
        <color indexed="55"/>
      </right>
      <top style="medium">
        <color indexed="9"/>
      </top>
      <bottom style="medium">
        <color indexed="9"/>
      </bottom>
      <diagonal/>
    </border>
    <border>
      <left style="medium">
        <color indexed="9"/>
      </left>
      <right style="medium">
        <color indexed="9"/>
      </right>
      <top/>
      <bottom style="medium">
        <color indexed="9"/>
      </bottom>
      <diagonal/>
    </border>
    <border>
      <left/>
      <right/>
      <top style="medium">
        <color indexed="9"/>
      </top>
      <bottom/>
      <diagonal/>
    </border>
    <border>
      <left style="thick">
        <color indexed="64"/>
      </left>
      <right style="thin">
        <color indexed="64"/>
      </right>
      <top style="thin">
        <color indexed="64"/>
      </top>
      <bottom style="thin">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46">
    <xf numFmtId="0" fontId="0" fillId="0" borderId="0"/>
    <xf numFmtId="43" fontId="2" fillId="0" borderId="0" applyFont="0" applyFill="0" applyBorder="0" applyAlignment="0" applyProtection="0"/>
    <xf numFmtId="0" fontId="2" fillId="0" borderId="0"/>
    <xf numFmtId="0" fontId="17" fillId="0" borderId="0" applyNumberFormat="0" applyFill="0" applyBorder="0" applyAlignment="0" applyProtection="0"/>
    <xf numFmtId="0" fontId="22" fillId="0" borderId="31" applyNumberFormat="0" applyFill="0" applyAlignment="0" applyProtection="0"/>
    <xf numFmtId="0" fontId="23" fillId="0" borderId="32" applyNumberFormat="0" applyFill="0" applyAlignment="0" applyProtection="0"/>
    <xf numFmtId="0" fontId="24" fillId="0" borderId="33" applyNumberFormat="0" applyFill="0" applyAlignment="0" applyProtection="0"/>
    <xf numFmtId="0" fontId="24" fillId="0" borderId="0" applyNumberFormat="0" applyFill="0" applyBorder="0" applyAlignment="0" applyProtection="0"/>
    <xf numFmtId="0" fontId="25" fillId="16" borderId="0" applyNumberFormat="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8" fillId="19" borderId="34" applyNumberFormat="0" applyAlignment="0" applyProtection="0"/>
    <xf numFmtId="0" fontId="29" fillId="20" borderId="35" applyNumberFormat="0" applyAlignment="0" applyProtection="0"/>
    <xf numFmtId="0" fontId="30" fillId="20" borderId="34" applyNumberFormat="0" applyAlignment="0" applyProtection="0"/>
    <xf numFmtId="0" fontId="31" fillId="0" borderId="36" applyNumberFormat="0" applyFill="0" applyAlignment="0" applyProtection="0"/>
    <xf numFmtId="0" fontId="32" fillId="21" borderId="37"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39" applyNumberFormat="0" applyFill="0" applyAlignment="0" applyProtection="0"/>
    <xf numFmtId="0" fontId="36"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6" fillId="26" borderId="0" applyNumberFormat="0" applyBorder="0" applyAlignment="0" applyProtection="0"/>
    <xf numFmtId="0" fontId="36"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6" fillId="30" borderId="0" applyNumberFormat="0" applyBorder="0" applyAlignment="0" applyProtection="0"/>
    <xf numFmtId="0" fontId="36"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6" fillId="34" borderId="0" applyNumberFormat="0" applyBorder="0" applyAlignment="0" applyProtection="0"/>
    <xf numFmtId="0" fontId="36"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6" fillId="42" borderId="0" applyNumberFormat="0" applyBorder="0" applyAlignment="0" applyProtection="0"/>
    <xf numFmtId="0" fontId="36"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6" fillId="46" borderId="0" applyNumberFormat="0" applyBorder="0" applyAlignment="0" applyProtection="0"/>
    <xf numFmtId="0" fontId="1" fillId="0" borderId="0"/>
    <xf numFmtId="0" fontId="37" fillId="22" borderId="38" applyNumberFormat="0" applyFont="0" applyAlignment="0" applyProtection="0"/>
    <xf numFmtId="0" fontId="43" fillId="0" borderId="0" applyNumberFormat="0" applyFill="0" applyBorder="0" applyAlignment="0" applyProtection="0"/>
  </cellStyleXfs>
  <cellXfs count="395">
    <xf numFmtId="0" fontId="0" fillId="0" borderId="0" xfId="0"/>
    <xf numFmtId="0" fontId="4" fillId="0" borderId="0" xfId="0" applyFont="1" applyAlignment="1">
      <alignment vertical="center"/>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164" fontId="4" fillId="0" borderId="0" xfId="0" applyNumberFormat="1" applyFont="1" applyAlignment="1">
      <alignment horizontal="center" vertical="center" wrapText="1"/>
    </xf>
    <xf numFmtId="0" fontId="7" fillId="0" borderId="1" xfId="0" applyFont="1" applyBorder="1" applyAlignment="1">
      <alignment horizontal="center" vertical="center" wrapText="1"/>
    </xf>
    <xf numFmtId="0" fontId="3" fillId="0" borderId="0" xfId="0" applyFont="1" applyAlignment="1">
      <alignment horizontal="center" vertical="center"/>
    </xf>
    <xf numFmtId="165" fontId="4" fillId="0" borderId="1" xfId="0" applyNumberFormat="1" applyFont="1" applyBorder="1" applyAlignment="1">
      <alignment horizontal="center" vertical="center" wrapText="1"/>
    </xf>
    <xf numFmtId="1" fontId="4" fillId="0" borderId="0" xfId="0" applyNumberFormat="1" applyFont="1" applyAlignment="1">
      <alignment horizontal="center" vertical="center"/>
    </xf>
    <xf numFmtId="1" fontId="4" fillId="0" borderId="0" xfId="0" applyNumberFormat="1" applyFont="1" applyAlignment="1">
      <alignment horizontal="center" vertical="center" wrapText="1"/>
    </xf>
    <xf numFmtId="0" fontId="4" fillId="0" borderId="0" xfId="0" applyFont="1" applyAlignment="1">
      <alignment horizontal="left" vertical="center"/>
    </xf>
    <xf numFmtId="0" fontId="3" fillId="0" borderId="0" xfId="0" applyFont="1" applyAlignment="1">
      <alignment horizontal="left" vertical="center"/>
    </xf>
    <xf numFmtId="0" fontId="0" fillId="0" borderId="1" xfId="0" applyBorder="1" applyAlignment="1">
      <alignment horizontal="center" vertical="center"/>
    </xf>
    <xf numFmtId="1" fontId="4" fillId="0" borderId="2" xfId="0" applyNumberFormat="1" applyFont="1" applyBorder="1" applyAlignment="1">
      <alignment horizontal="center" vertical="center"/>
    </xf>
    <xf numFmtId="0" fontId="4" fillId="0" borderId="1" xfId="0" applyFont="1" applyBorder="1" applyAlignment="1">
      <alignment horizontal="center" vertical="center" textRotation="90" wrapText="1"/>
    </xf>
    <xf numFmtId="0" fontId="4" fillId="0" borderId="3"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4" fillId="0" borderId="5"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7"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4" fillId="0" borderId="0" xfId="0" applyFont="1" applyAlignment="1">
      <alignment horizontal="left" vertical="center" indent="1"/>
    </xf>
    <xf numFmtId="1" fontId="4" fillId="0" borderId="0" xfId="0" applyNumberFormat="1" applyFont="1" applyAlignment="1">
      <alignment horizontal="left" vertical="center" indent="1"/>
    </xf>
    <xf numFmtId="0" fontId="3" fillId="0" borderId="0" xfId="0" applyFont="1" applyAlignment="1">
      <alignment horizontal="right" vertical="center"/>
    </xf>
    <xf numFmtId="0" fontId="4" fillId="0" borderId="10" xfId="0" applyFont="1" applyBorder="1" applyAlignment="1">
      <alignment horizontal="center" vertical="center" wrapText="1"/>
    </xf>
    <xf numFmtId="1" fontId="4" fillId="0" borderId="0" xfId="0" applyNumberFormat="1" applyFont="1" applyAlignment="1">
      <alignment horizontal="left" vertical="center"/>
    </xf>
    <xf numFmtId="0" fontId="4" fillId="0" borderId="0" xfId="0" applyFont="1" applyAlignment="1">
      <alignment vertical="center" wrapText="1"/>
    </xf>
    <xf numFmtId="0" fontId="4" fillId="0" borderId="0" xfId="0" applyFont="1" applyAlignment="1">
      <alignment horizontal="center" vertical="top"/>
    </xf>
    <xf numFmtId="0" fontId="9" fillId="0" borderId="0" xfId="0" applyFont="1" applyAlignment="1">
      <alignment horizontal="center" vertical="center" wrapText="1"/>
    </xf>
    <xf numFmtId="0" fontId="9" fillId="0" borderId="7" xfId="0" applyFont="1" applyBorder="1" applyAlignment="1">
      <alignment horizontal="right" vertical="center" wrapText="1"/>
    </xf>
    <xf numFmtId="0" fontId="4" fillId="0" borderId="7" xfId="0" applyFont="1" applyBorder="1" applyAlignment="1">
      <alignment horizontal="right" vertical="center" wrapText="1"/>
    </xf>
    <xf numFmtId="0" fontId="4" fillId="0" borderId="11" xfId="0" applyFont="1" applyBorder="1" applyAlignment="1">
      <alignment horizontal="right" vertical="center" wrapText="1"/>
    </xf>
    <xf numFmtId="0" fontId="6" fillId="0" borderId="12" xfId="0" applyFont="1" applyBorder="1" applyAlignment="1">
      <alignment horizontal="left" vertical="center"/>
    </xf>
    <xf numFmtId="1" fontId="3" fillId="0" borderId="1" xfId="0" applyNumberFormat="1" applyFont="1" applyBorder="1" applyAlignment="1">
      <alignment horizontal="center" vertical="center"/>
    </xf>
    <xf numFmtId="0" fontId="6" fillId="0" borderId="1" xfId="0" applyFont="1" applyBorder="1" applyAlignment="1">
      <alignment horizontal="left" vertical="center"/>
    </xf>
    <xf numFmtId="2" fontId="4" fillId="0" borderId="0" xfId="1" applyNumberFormat="1" applyFont="1" applyAlignment="1">
      <alignment vertical="center"/>
    </xf>
    <xf numFmtId="0" fontId="0" fillId="0" borderId="1" xfId="0" applyBorder="1" applyAlignment="1">
      <alignment horizontal="center" vertical="center" wrapText="1"/>
    </xf>
    <xf numFmtId="1" fontId="4" fillId="0" borderId="6"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7" fillId="0" borderId="13" xfId="0" applyFont="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vertical="center"/>
    </xf>
    <xf numFmtId="49" fontId="4" fillId="0" borderId="5" xfId="0" applyNumberFormat="1" applyFont="1" applyBorder="1" applyAlignment="1">
      <alignment horizontal="center" vertical="center" wrapText="1"/>
    </xf>
    <xf numFmtId="2" fontId="4" fillId="0" borderId="0" xfId="0" applyNumberFormat="1" applyFont="1" applyAlignment="1">
      <alignment horizontal="left" vertical="center" indent="1"/>
    </xf>
    <xf numFmtId="2" fontId="4" fillId="0" borderId="0" xfId="0" applyNumberFormat="1" applyFont="1" applyAlignment="1">
      <alignment horizontal="center" vertical="center" wrapText="1"/>
    </xf>
    <xf numFmtId="0" fontId="3" fillId="0" borderId="0" xfId="0" applyFont="1" applyAlignment="1">
      <alignment horizontal="left" vertical="center" wrapText="1"/>
    </xf>
    <xf numFmtId="0" fontId="11" fillId="5" borderId="1" xfId="0" applyFont="1" applyFill="1" applyBorder="1" applyAlignment="1">
      <alignment horizontal="center" vertical="center" wrapText="1"/>
    </xf>
    <xf numFmtId="0" fontId="9" fillId="5" borderId="6" xfId="0" applyFont="1" applyFill="1" applyBorder="1" applyAlignment="1">
      <alignment horizontal="center" vertical="center" wrapText="1"/>
    </xf>
    <xf numFmtId="1" fontId="9" fillId="5" borderId="6" xfId="0" applyNumberFormat="1" applyFont="1" applyFill="1" applyBorder="1" applyAlignment="1">
      <alignment horizontal="center" vertical="center"/>
    </xf>
    <xf numFmtId="1" fontId="9" fillId="5" borderId="6"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1" fontId="4" fillId="5" borderId="1" xfId="0" applyNumberFormat="1" applyFont="1" applyFill="1" applyBorder="1" applyAlignment="1">
      <alignment horizontal="center" vertical="center"/>
    </xf>
    <xf numFmtId="1" fontId="4" fillId="5" borderId="1" xfId="0" applyNumberFormat="1" applyFont="1" applyFill="1" applyBorder="1" applyAlignment="1">
      <alignment horizontal="center" vertical="center" wrapText="1"/>
    </xf>
    <xf numFmtId="0" fontId="4" fillId="5" borderId="13" xfId="0" applyFont="1" applyFill="1" applyBorder="1" applyAlignment="1">
      <alignment horizontal="center" vertical="center" wrapText="1"/>
    </xf>
    <xf numFmtId="0" fontId="0" fillId="0" borderId="1" xfId="0" applyBorder="1"/>
    <xf numFmtId="0" fontId="2" fillId="0" borderId="1" xfId="0" applyFont="1" applyBorder="1"/>
    <xf numFmtId="0" fontId="2" fillId="0" borderId="1" xfId="0" applyFont="1" applyBorder="1" applyAlignment="1">
      <alignment horizontal="center" vertical="center"/>
    </xf>
    <xf numFmtId="0" fontId="10" fillId="6" borderId="1" xfId="0" applyFont="1" applyFill="1" applyBorder="1" applyAlignment="1">
      <alignment horizontal="center" vertical="center" wrapText="1"/>
    </xf>
    <xf numFmtId="0" fontId="6" fillId="0" borderId="0" xfId="0" applyFont="1"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left" vertical="center"/>
    </xf>
    <xf numFmtId="0" fontId="15" fillId="0" borderId="0" xfId="0" applyFont="1" applyAlignment="1">
      <alignment horizontal="center" vertical="center" wrapText="1"/>
    </xf>
    <xf numFmtId="0" fontId="4" fillId="0" borderId="4" xfId="0" applyFont="1" applyBorder="1" applyAlignment="1">
      <alignment horizontal="center" vertical="center" wrapText="1"/>
    </xf>
    <xf numFmtId="0" fontId="6" fillId="0" borderId="1" xfId="0" applyFont="1" applyBorder="1" applyAlignment="1">
      <alignment horizontal="center" vertical="center" wrapText="1"/>
    </xf>
    <xf numFmtId="0" fontId="2" fillId="0" borderId="0" xfId="0" applyFont="1"/>
    <xf numFmtId="1" fontId="3" fillId="0" borderId="0" xfId="0" applyNumberFormat="1" applyFont="1" applyAlignment="1">
      <alignment horizontal="center" vertical="center" wrapText="1"/>
    </xf>
    <xf numFmtId="0" fontId="17" fillId="0" borderId="1" xfId="3" applyBorder="1" applyAlignment="1">
      <alignment horizontal="left" vertical="center"/>
    </xf>
    <xf numFmtId="0" fontId="16" fillId="0" borderId="0" xfId="0" applyFont="1"/>
    <xf numFmtId="0" fontId="10" fillId="12" borderId="1"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right" vertical="center"/>
    </xf>
    <xf numFmtId="0" fontId="16" fillId="0" borderId="1" xfId="0" applyFont="1" applyBorder="1" applyAlignment="1">
      <alignment horizontal="center" vertical="center"/>
    </xf>
    <xf numFmtId="0" fontId="19" fillId="0" borderId="1" xfId="0" applyFont="1" applyBorder="1" applyAlignment="1">
      <alignment horizontal="left" vertical="center"/>
    </xf>
    <xf numFmtId="0" fontId="20" fillId="0" borderId="1" xfId="0" applyFont="1" applyBorder="1" applyAlignment="1">
      <alignment horizontal="center" vertical="center" wrapText="1"/>
    </xf>
    <xf numFmtId="0" fontId="21" fillId="0" borderId="0" xfId="0" applyFont="1" applyAlignment="1">
      <alignment vertical="center"/>
    </xf>
    <xf numFmtId="0" fontId="10" fillId="0" borderId="0" xfId="0" applyFont="1"/>
    <xf numFmtId="0" fontId="10" fillId="0" borderId="0" xfId="0" applyFont="1" applyAlignment="1">
      <alignment horizontal="center" vertical="center"/>
    </xf>
    <xf numFmtId="0" fontId="49" fillId="0" borderId="0" xfId="0" applyFont="1"/>
    <xf numFmtId="0" fontId="48" fillId="0" borderId="0" xfId="43" applyFont="1"/>
    <xf numFmtId="0" fontId="46" fillId="0" borderId="0" xfId="43" applyFont="1"/>
    <xf numFmtId="0" fontId="47" fillId="0" borderId="0" xfId="43" applyFont="1"/>
    <xf numFmtId="0" fontId="46" fillId="0" borderId="0" xfId="43" applyFont="1" applyAlignment="1">
      <alignment wrapText="1"/>
    </xf>
    <xf numFmtId="0" fontId="44" fillId="0" borderId="44" xfId="43" applyFont="1" applyBorder="1"/>
    <xf numFmtId="0" fontId="44" fillId="0" borderId="40" xfId="43" applyFont="1" applyBorder="1"/>
    <xf numFmtId="0" fontId="45" fillId="0" borderId="40" xfId="43" applyFont="1" applyBorder="1" applyAlignment="1">
      <alignment horizontal="center"/>
    </xf>
    <xf numFmtId="0" fontId="44" fillId="0" borderId="43" xfId="43" applyFont="1" applyBorder="1"/>
    <xf numFmtId="0" fontId="44" fillId="0" borderId="42" xfId="43" applyFont="1" applyBorder="1"/>
    <xf numFmtId="0" fontId="45" fillId="0" borderId="42" xfId="43" applyFont="1" applyBorder="1" applyAlignment="1">
      <alignment horizontal="center"/>
    </xf>
    <xf numFmtId="0" fontId="44" fillId="0" borderId="45" xfId="43" applyFont="1" applyBorder="1"/>
    <xf numFmtId="0" fontId="44" fillId="0" borderId="41" xfId="43" applyFont="1" applyBorder="1"/>
    <xf numFmtId="0" fontId="39" fillId="0" borderId="0" xfId="43" applyFont="1" applyAlignment="1">
      <alignment wrapText="1"/>
    </xf>
    <xf numFmtId="0" fontId="39" fillId="0" borderId="40" xfId="43" applyFont="1" applyBorder="1"/>
    <xf numFmtId="0" fontId="39" fillId="0" borderId="41" xfId="43" applyFont="1" applyBorder="1"/>
    <xf numFmtId="0" fontId="41" fillId="0" borderId="40" xfId="43" applyFont="1" applyBorder="1" applyAlignment="1">
      <alignment wrapText="1"/>
    </xf>
    <xf numFmtId="0" fontId="42" fillId="0" borderId="40" xfId="43" applyFont="1" applyBorder="1" applyAlignment="1">
      <alignment horizontal="center"/>
    </xf>
    <xf numFmtId="0" fontId="0" fillId="48" borderId="1" xfId="0" applyFill="1" applyBorder="1" applyAlignment="1">
      <alignment horizontal="center" vertical="center"/>
    </xf>
    <xf numFmtId="0" fontId="19" fillId="0" borderId="12" xfId="0" applyFont="1" applyBorder="1" applyAlignment="1">
      <alignment horizontal="left" vertical="center"/>
    </xf>
    <xf numFmtId="14" fontId="16" fillId="0" borderId="1" xfId="0" applyNumberFormat="1" applyFont="1" applyBorder="1" applyAlignment="1">
      <alignment horizontal="center" vertical="center"/>
    </xf>
    <xf numFmtId="0" fontId="16" fillId="0" borderId="1" xfId="0" applyFont="1" applyBorder="1"/>
    <xf numFmtId="0" fontId="16" fillId="0" borderId="1" xfId="0" applyFont="1" applyBorder="1" applyAlignment="1">
      <alignment horizontal="left" vertical="center"/>
    </xf>
    <xf numFmtId="14" fontId="16" fillId="0" borderId="1" xfId="0" applyNumberFormat="1" applyFont="1" applyBorder="1"/>
    <xf numFmtId="0" fontId="16" fillId="0" borderId="1" xfId="0" applyFont="1" applyBorder="1" applyAlignment="1">
      <alignment horizontal="center"/>
    </xf>
    <xf numFmtId="0" fontId="15" fillId="0" borderId="0" xfId="0" applyFont="1" applyAlignment="1">
      <alignment vertical="center" wrapText="1"/>
    </xf>
    <xf numFmtId="0" fontId="15" fillId="0" borderId="0" xfId="0" applyFont="1" applyAlignment="1">
      <alignment horizontal="left" vertical="center" wrapText="1"/>
    </xf>
    <xf numFmtId="0" fontId="50" fillId="0" borderId="0" xfId="0" applyFont="1" applyAlignment="1">
      <alignment horizontal="left" vertical="center" wrapText="1"/>
    </xf>
    <xf numFmtId="14" fontId="0" fillId="0" borderId="0" xfId="0" applyNumberFormat="1"/>
    <xf numFmtId="0" fontId="4" fillId="0" borderId="1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51" fillId="0" borderId="0" xfId="0" applyFont="1"/>
    <xf numFmtId="0" fontId="52" fillId="0" borderId="0" xfId="0" applyFont="1"/>
    <xf numFmtId="0" fontId="16" fillId="0" borderId="4" xfId="0" applyFont="1" applyBorder="1" applyAlignment="1">
      <alignment horizontal="center" vertical="center"/>
    </xf>
    <xf numFmtId="0" fontId="16" fillId="0" borderId="4" xfId="0" applyFont="1" applyBorder="1"/>
    <xf numFmtId="0" fontId="6" fillId="7"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6" fillId="0" borderId="0" xfId="0" applyFont="1" applyAlignment="1">
      <alignment horizontal="center" vertical="center"/>
    </xf>
    <xf numFmtId="16" fontId="16" fillId="0" borderId="1" xfId="0" applyNumberFormat="1" applyFont="1" applyBorder="1" applyAlignment="1">
      <alignment horizontal="center" vertical="center"/>
    </xf>
    <xf numFmtId="0" fontId="6" fillId="50" borderId="1" xfId="0" applyFont="1" applyFill="1" applyBorder="1" applyAlignment="1">
      <alignment horizontal="left" vertical="center"/>
    </xf>
    <xf numFmtId="0" fontId="16" fillId="50" borderId="1" xfId="0" applyFont="1" applyFill="1" applyBorder="1" applyAlignment="1">
      <alignment horizontal="center" vertical="center"/>
    </xf>
    <xf numFmtId="0" fontId="53" fillId="0" borderId="0" xfId="0" applyFont="1"/>
    <xf numFmtId="0" fontId="53" fillId="0" borderId="1" xfId="0" applyFont="1" applyBorder="1" applyAlignment="1">
      <alignment horizontal="center" vertical="center" wrapText="1"/>
    </xf>
    <xf numFmtId="0" fontId="53" fillId="0" borderId="1" xfId="0" applyFont="1" applyBorder="1"/>
    <xf numFmtId="0" fontId="10" fillId="0" borderId="0" xfId="0" applyFont="1" applyAlignment="1">
      <alignment horizontal="center" vertical="center" wrapText="1"/>
    </xf>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0" fontId="10" fillId="50" borderId="0" xfId="0" applyFont="1" applyFill="1"/>
    <xf numFmtId="0" fontId="0" fillId="50" borderId="0" xfId="0" applyFill="1"/>
    <xf numFmtId="0" fontId="10" fillId="0" borderId="11"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0" fillId="0" borderId="4" xfId="0" applyBorder="1" applyAlignment="1">
      <alignment horizontal="center" vertical="center"/>
    </xf>
    <xf numFmtId="165" fontId="4"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2" fillId="0" borderId="4" xfId="0" applyFont="1" applyBorder="1" applyAlignment="1">
      <alignment horizontal="center" vertical="center"/>
    </xf>
    <xf numFmtId="165" fontId="4" fillId="0" borderId="47" xfId="0" applyNumberFormat="1" applyFont="1" applyBorder="1" applyAlignment="1">
      <alignment horizontal="center" vertical="center" wrapText="1"/>
    </xf>
    <xf numFmtId="0" fontId="5" fillId="0" borderId="47" xfId="0" applyFont="1" applyBorder="1" applyAlignment="1">
      <alignment horizontal="center" vertical="center" wrapText="1"/>
    </xf>
    <xf numFmtId="0" fontId="2" fillId="0" borderId="47" xfId="0" applyFont="1" applyBorder="1" applyAlignment="1">
      <alignment horizontal="center" vertical="center"/>
    </xf>
    <xf numFmtId="0" fontId="0" fillId="0" borderId="47" xfId="0" applyBorder="1" applyAlignment="1">
      <alignment horizontal="center" vertical="center"/>
    </xf>
    <xf numFmtId="0" fontId="4" fillId="0" borderId="47" xfId="0" applyFont="1" applyBorder="1" applyAlignment="1">
      <alignment horizontal="center" vertical="center" wrapText="1"/>
    </xf>
    <xf numFmtId="0" fontId="4" fillId="0" borderId="48" xfId="0" applyFont="1" applyBorder="1" applyAlignment="1">
      <alignment vertical="center"/>
    </xf>
    <xf numFmtId="0" fontId="15" fillId="0" borderId="48"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48" xfId="0" applyFont="1" applyBorder="1" applyAlignment="1">
      <alignment horizontal="center" vertical="center"/>
    </xf>
    <xf numFmtId="0" fontId="6" fillId="0" borderId="1" xfId="0" applyFont="1" applyBorder="1"/>
    <xf numFmtId="0" fontId="10" fillId="0" borderId="1" xfId="0" applyFont="1" applyBorder="1"/>
    <xf numFmtId="0" fontId="10" fillId="0" borderId="1" xfId="0" applyFont="1" applyBorder="1" applyAlignment="1">
      <alignment horizontal="left"/>
    </xf>
    <xf numFmtId="0" fontId="10" fillId="0" borderId="1" xfId="0" applyFont="1" applyBorder="1" applyAlignment="1">
      <alignment horizontal="right"/>
    </xf>
    <xf numFmtId="0" fontId="16" fillId="0" borderId="12" xfId="0" applyFont="1" applyBorder="1" applyAlignment="1">
      <alignment horizontal="left" vertical="center"/>
    </xf>
    <xf numFmtId="14" fontId="54" fillId="0" borderId="1" xfId="0" applyNumberFormat="1" applyFont="1" applyBorder="1" applyAlignment="1">
      <alignment horizontal="center" vertical="center"/>
    </xf>
    <xf numFmtId="1" fontId="4" fillId="10" borderId="6" xfId="0" applyNumberFormat="1" applyFont="1" applyFill="1" applyBorder="1" applyAlignment="1">
      <alignment horizontal="center" vertical="center" wrapText="1"/>
    </xf>
    <xf numFmtId="0" fontId="2" fillId="0" borderId="0" xfId="0" applyFont="1" applyAlignment="1">
      <alignment horizontal="center" vertical="center"/>
    </xf>
    <xf numFmtId="0" fontId="6" fillId="0" borderId="12" xfId="0" applyFont="1" applyBorder="1" applyAlignment="1">
      <alignment horizontal="center" vertical="center"/>
    </xf>
    <xf numFmtId="0" fontId="6" fillId="0" borderId="1" xfId="0" applyFont="1" applyFill="1" applyBorder="1" applyAlignment="1">
      <alignment horizontal="left" vertical="center"/>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52" borderId="3" xfId="0" applyFont="1" applyFill="1" applyBorder="1" applyAlignment="1">
      <alignment horizontal="center" vertical="center" textRotation="90" wrapText="1"/>
    </xf>
    <xf numFmtId="0" fontId="4" fillId="52" borderId="1" xfId="0" applyFont="1" applyFill="1" applyBorder="1" applyAlignment="1">
      <alignment horizontal="center" vertical="center" textRotation="90" wrapText="1"/>
    </xf>
    <xf numFmtId="0" fontId="4" fillId="52" borderId="8" xfId="0" applyFont="1" applyFill="1" applyBorder="1" applyAlignment="1">
      <alignment horizontal="center" vertical="center" textRotation="90" wrapText="1"/>
    </xf>
    <xf numFmtId="0" fontId="4" fillId="52" borderId="5" xfId="0" applyFont="1" applyFill="1" applyBorder="1" applyAlignment="1">
      <alignment horizontal="center" vertical="center" textRotation="90" wrapText="1"/>
    </xf>
    <xf numFmtId="0" fontId="4" fillId="52" borderId="6" xfId="0" applyFont="1" applyFill="1" applyBorder="1" applyAlignment="1">
      <alignment horizontal="center" vertical="center" textRotation="90" wrapText="1"/>
    </xf>
    <xf numFmtId="49" fontId="4" fillId="52" borderId="5" xfId="0" applyNumberFormat="1" applyFont="1" applyFill="1" applyBorder="1" applyAlignment="1">
      <alignment horizontal="center" vertical="center" wrapText="1"/>
    </xf>
    <xf numFmtId="1" fontId="4" fillId="52" borderId="6" xfId="0" applyNumberFormat="1" applyFont="1" applyFill="1" applyBorder="1" applyAlignment="1">
      <alignment horizontal="center" vertical="center" wrapText="1"/>
    </xf>
    <xf numFmtId="1" fontId="4" fillId="52" borderId="2" xfId="0" applyNumberFormat="1" applyFont="1" applyFill="1"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55" fillId="0" borderId="0" xfId="0" applyFont="1"/>
    <xf numFmtId="0" fontId="56" fillId="49" borderId="12" xfId="0" applyFont="1" applyFill="1" applyBorder="1" applyAlignment="1">
      <alignment horizontal="left" vertical="center"/>
    </xf>
    <xf numFmtId="0" fontId="57" fillId="0" borderId="12" xfId="0" applyFont="1" applyBorder="1" applyAlignment="1">
      <alignment horizontal="left" vertical="center"/>
    </xf>
    <xf numFmtId="0" fontId="58" fillId="0" borderId="12" xfId="0" applyFont="1" applyBorder="1" applyAlignment="1">
      <alignment horizontal="left" vertical="center"/>
    </xf>
    <xf numFmtId="0" fontId="56" fillId="0" borderId="12" xfId="0" applyFont="1" applyBorder="1" applyAlignment="1">
      <alignment horizontal="left" vertical="center"/>
    </xf>
    <xf numFmtId="0" fontId="59" fillId="53" borderId="1" xfId="0" applyFont="1" applyFill="1" applyBorder="1"/>
    <xf numFmtId="0" fontId="57" fillId="0" borderId="0" xfId="0" applyFont="1"/>
    <xf numFmtId="0" fontId="55" fillId="0" borderId="1" xfId="0" applyFont="1" applyBorder="1" applyAlignment="1">
      <alignment horizontal="center" vertical="center"/>
    </xf>
    <xf numFmtId="0" fontId="56" fillId="9" borderId="12" xfId="0" applyFont="1" applyFill="1" applyBorder="1" applyAlignment="1">
      <alignment horizontal="left" vertical="center"/>
    </xf>
    <xf numFmtId="0" fontId="59" fillId="9" borderId="1" xfId="0" applyFont="1" applyFill="1" applyBorder="1" applyAlignment="1">
      <alignment horizontal="center" vertical="center"/>
    </xf>
    <xf numFmtId="0" fontId="10" fillId="10" borderId="1" xfId="0" applyFont="1" applyFill="1" applyBorder="1" applyAlignment="1">
      <alignment horizontal="center" vertical="center"/>
    </xf>
    <xf numFmtId="0" fontId="57" fillId="0" borderId="0" xfId="0" applyFont="1" applyFill="1"/>
    <xf numFmtId="0" fontId="57" fillId="0" borderId="12" xfId="0" applyFont="1" applyFill="1" applyBorder="1" applyAlignment="1">
      <alignment horizontal="left" vertical="center"/>
    </xf>
    <xf numFmtId="0" fontId="59" fillId="0" borderId="1" xfId="0" applyFont="1" applyBorder="1" applyAlignment="1">
      <alignment horizontal="center" vertical="center"/>
    </xf>
    <xf numFmtId="0" fontId="56" fillId="0" borderId="12" xfId="0" applyFont="1" applyFill="1" applyBorder="1" applyAlignment="1">
      <alignment horizontal="left" vertical="center"/>
    </xf>
    <xf numFmtId="0" fontId="59" fillId="53" borderId="1" xfId="0" applyFont="1" applyFill="1" applyBorder="1" applyAlignment="1">
      <alignment horizontal="center" vertical="center"/>
    </xf>
    <xf numFmtId="0" fontId="59" fillId="0" borderId="0" xfId="0" applyFont="1" applyAlignment="1">
      <alignment horizontal="center" vertical="center"/>
    </xf>
    <xf numFmtId="14" fontId="55" fillId="0" borderId="0" xfId="0" applyNumberFormat="1" applyFont="1"/>
    <xf numFmtId="0" fontId="10" fillId="49" borderId="1" xfId="0" applyFont="1" applyFill="1" applyBorder="1" applyAlignment="1">
      <alignment horizontal="center" vertical="center"/>
    </xf>
    <xf numFmtId="0" fontId="4" fillId="0" borderId="4"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4" fillId="0" borderId="4" xfId="0" applyFont="1" applyBorder="1" applyAlignment="1">
      <alignment horizontal="center" vertical="center" wrapText="1"/>
    </xf>
    <xf numFmtId="0" fontId="6" fillId="0" borderId="4" xfId="0" applyFont="1" applyBorder="1" applyAlignment="1">
      <alignment horizontal="left" vertical="center"/>
    </xf>
    <xf numFmtId="0" fontId="6" fillId="0" borderId="1" xfId="0" applyFont="1" applyBorder="1" applyAlignment="1">
      <alignment horizontal="center" vertical="center"/>
    </xf>
    <xf numFmtId="0" fontId="2" fillId="0" borderId="0" xfId="0" applyFont="1" applyFill="1"/>
    <xf numFmtId="0" fontId="10" fillId="49" borderId="6" xfId="0" applyFont="1" applyFill="1" applyBorder="1" applyAlignment="1">
      <alignment horizontal="center" vertical="center"/>
    </xf>
    <xf numFmtId="0" fontId="10" fillId="49" borderId="13" xfId="0" applyFont="1" applyFill="1" applyBorder="1" applyAlignment="1">
      <alignment horizontal="center" vertical="center"/>
    </xf>
    <xf numFmtId="0" fontId="10" fillId="49" borderId="24" xfId="0" applyFont="1" applyFill="1" applyBorder="1" applyAlignment="1">
      <alignment horizontal="center" vertical="center"/>
    </xf>
    <xf numFmtId="0" fontId="10" fillId="49" borderId="50" xfId="0" applyFont="1" applyFill="1" applyBorder="1" applyAlignment="1">
      <alignment horizontal="center" vertical="center"/>
    </xf>
    <xf numFmtId="0" fontId="10" fillId="49" borderId="49" xfId="0" applyFont="1" applyFill="1" applyBorder="1" applyAlignment="1">
      <alignment horizontal="center" vertical="center"/>
    </xf>
    <xf numFmtId="0" fontId="10" fillId="49" borderId="2" xfId="0" applyFont="1" applyFill="1" applyBorder="1" applyAlignment="1">
      <alignment horizontal="center" vertical="center"/>
    </xf>
    <xf numFmtId="0" fontId="3"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wrapText="1"/>
    </xf>
    <xf numFmtId="0" fontId="7" fillId="0" borderId="1" xfId="0" applyFont="1" applyBorder="1" applyAlignment="1">
      <alignment horizontal="center" vertical="center" textRotation="90" wrapText="1"/>
    </xf>
    <xf numFmtId="0" fontId="7" fillId="0" borderId="12" xfId="0" applyFont="1" applyBorder="1" applyAlignment="1">
      <alignment horizontal="center" vertical="center" textRotation="90" wrapText="1"/>
    </xf>
    <xf numFmtId="0" fontId="6" fillId="49" borderId="7" xfId="0" applyFont="1" applyFill="1" applyBorder="1" applyAlignment="1">
      <alignment horizontal="center" vertical="center" wrapText="1"/>
    </xf>
    <xf numFmtId="0" fontId="6" fillId="49" borderId="11" xfId="0" applyFont="1" applyFill="1" applyBorder="1" applyAlignment="1">
      <alignment horizontal="center" vertical="center" wrapText="1"/>
    </xf>
    <xf numFmtId="0" fontId="6" fillId="49" borderId="10" xfId="0" applyFont="1" applyFill="1" applyBorder="1" applyAlignment="1">
      <alignment horizontal="center" vertical="center" wrapText="1"/>
    </xf>
    <xf numFmtId="0" fontId="6" fillId="49" borderId="14" xfId="0" applyFont="1" applyFill="1" applyBorder="1" applyAlignment="1">
      <alignment horizontal="center" vertical="center" wrapText="1"/>
    </xf>
    <xf numFmtId="0" fontId="6"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15" borderId="4" xfId="0" applyFont="1" applyFill="1" applyBorder="1" applyAlignment="1">
      <alignment horizontal="center" vertical="center" wrapText="1"/>
    </xf>
    <xf numFmtId="0" fontId="4" fillId="15" borderId="9" xfId="0" applyFont="1" applyFill="1" applyBorder="1" applyAlignment="1">
      <alignment horizontal="center" vertical="center" wrapText="1"/>
    </xf>
    <xf numFmtId="0" fontId="4" fillId="15" borderId="12"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3" xfId="0" applyFont="1" applyBorder="1" applyAlignment="1">
      <alignment horizontal="center" vertical="center"/>
    </xf>
    <xf numFmtId="1" fontId="4" fillId="52" borderId="20" xfId="0" applyNumberFormat="1" applyFont="1" applyFill="1" applyBorder="1" applyAlignment="1">
      <alignment horizontal="left" vertical="center"/>
    </xf>
    <xf numFmtId="1" fontId="4" fillId="52" borderId="21" xfId="0" applyNumberFormat="1" applyFont="1" applyFill="1" applyBorder="1" applyAlignment="1">
      <alignment horizontal="left" vertical="center"/>
    </xf>
    <xf numFmtId="1" fontId="4" fillId="52" borderId="22" xfId="0" applyNumberFormat="1" applyFont="1" applyFill="1" applyBorder="1" applyAlignment="1">
      <alignment horizontal="left" vertical="center"/>
    </xf>
    <xf numFmtId="0" fontId="4" fillId="9" borderId="1" xfId="0" applyFont="1" applyFill="1" applyBorder="1" applyAlignment="1">
      <alignment horizontal="center" vertical="center"/>
    </xf>
    <xf numFmtId="0" fontId="4" fillId="15" borderId="1" xfId="0" applyFont="1" applyFill="1" applyBorder="1" applyAlignment="1">
      <alignment horizontal="center" vertical="center" wrapText="1"/>
    </xf>
    <xf numFmtId="0" fontId="4" fillId="0" borderId="1" xfId="0" applyFont="1" applyFill="1" applyBorder="1" applyAlignment="1">
      <alignment horizontal="center" vertical="center"/>
    </xf>
    <xf numFmtId="1" fontId="4" fillId="0" borderId="20" xfId="0" applyNumberFormat="1" applyFont="1" applyBorder="1" applyAlignment="1">
      <alignment horizontal="left" vertical="center"/>
    </xf>
    <xf numFmtId="1" fontId="4" fillId="0" borderId="21" xfId="0" applyNumberFormat="1" applyFont="1" applyBorder="1" applyAlignment="1">
      <alignment horizontal="left" vertical="center"/>
    </xf>
    <xf numFmtId="1" fontId="4" fillId="0" borderId="22" xfId="0" applyNumberFormat="1" applyFont="1" applyBorder="1" applyAlignment="1">
      <alignment horizontal="left" vertical="center"/>
    </xf>
    <xf numFmtId="0" fontId="4" fillId="49" borderId="1" xfId="0" applyFont="1" applyFill="1" applyBorder="1" applyAlignment="1">
      <alignment horizontal="center" vertic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49" fontId="3" fillId="4" borderId="26" xfId="0" applyNumberFormat="1" applyFont="1" applyFill="1" applyBorder="1" applyAlignment="1">
      <alignment horizontal="center" vertical="center" wrapText="1"/>
    </xf>
    <xf numFmtId="49" fontId="3" fillId="4" borderId="9" xfId="0" applyNumberFormat="1" applyFont="1" applyFill="1" applyBorder="1" applyAlignment="1">
      <alignment horizontal="center" vertical="center" wrapText="1"/>
    </xf>
    <xf numFmtId="49" fontId="3" fillId="4" borderId="27" xfId="0" applyNumberFormat="1" applyFont="1" applyFill="1" applyBorder="1" applyAlignment="1">
      <alignment horizontal="center" vertical="center" wrapText="1"/>
    </xf>
    <xf numFmtId="164" fontId="4" fillId="0" borderId="19"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0" fontId="3" fillId="6" borderId="4" xfId="0" applyFont="1" applyFill="1" applyBorder="1" applyAlignment="1">
      <alignment horizontal="center" vertical="center"/>
    </xf>
    <xf numFmtId="0" fontId="3" fillId="6" borderId="9" xfId="0" applyFont="1" applyFill="1" applyBorder="1" applyAlignment="1">
      <alignment horizontal="center" vertical="center"/>
    </xf>
    <xf numFmtId="0" fontId="3" fillId="6" borderId="12" xfId="0" applyFont="1" applyFill="1" applyBorder="1" applyAlignment="1">
      <alignment horizontal="center" vertical="center"/>
    </xf>
    <xf numFmtId="49" fontId="3" fillId="52" borderId="26" xfId="0" applyNumberFormat="1" applyFont="1" applyFill="1" applyBorder="1" applyAlignment="1">
      <alignment horizontal="center" vertical="center" wrapText="1"/>
    </xf>
    <xf numFmtId="49" fontId="3" fillId="52" borderId="9" xfId="0" applyNumberFormat="1" applyFont="1" applyFill="1" applyBorder="1" applyAlignment="1">
      <alignment horizontal="center" vertical="center" wrapText="1"/>
    </xf>
    <xf numFmtId="49" fontId="3" fillId="52" borderId="27" xfId="0" applyNumberFormat="1" applyFont="1" applyFill="1" applyBorder="1" applyAlignment="1">
      <alignment horizontal="center" vertical="center" wrapText="1"/>
    </xf>
    <xf numFmtId="0" fontId="3" fillId="52" borderId="4" xfId="0" applyFont="1" applyFill="1" applyBorder="1" applyAlignment="1">
      <alignment horizontal="center" vertical="center"/>
    </xf>
    <xf numFmtId="0" fontId="3" fillId="52" borderId="9" xfId="0" applyFont="1" applyFill="1" applyBorder="1" applyAlignment="1">
      <alignment horizontal="center" vertical="center"/>
    </xf>
    <xf numFmtId="0" fontId="3" fillId="52" borderId="12" xfId="0" applyFont="1" applyFill="1" applyBorder="1" applyAlignment="1">
      <alignment horizontal="center" vertical="center"/>
    </xf>
    <xf numFmtId="164" fontId="4" fillId="52" borderId="26" xfId="0" applyNumberFormat="1" applyFont="1" applyFill="1" applyBorder="1" applyAlignment="1">
      <alignment horizontal="center" vertical="center" wrapText="1"/>
    </xf>
    <xf numFmtId="164" fontId="4" fillId="52" borderId="9" xfId="0" applyNumberFormat="1" applyFont="1" applyFill="1" applyBorder="1" applyAlignment="1">
      <alignment horizontal="center" vertical="center" wrapText="1"/>
    </xf>
    <xf numFmtId="164" fontId="4" fillId="52" borderId="27" xfId="0" applyNumberFormat="1" applyFont="1" applyFill="1" applyBorder="1" applyAlignment="1">
      <alignment horizontal="center" vertical="center" wrapText="1"/>
    </xf>
    <xf numFmtId="0" fontId="4" fillId="0" borderId="4" xfId="0" applyFont="1" applyBorder="1" applyAlignment="1">
      <alignment horizontal="center" vertical="center"/>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3" fillId="3" borderId="4"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12" xfId="0" applyFont="1" applyFill="1" applyBorder="1" applyAlignment="1">
      <alignment horizontal="center" vertical="center"/>
    </xf>
    <xf numFmtId="164" fontId="4" fillId="0" borderId="26" xfId="0" applyNumberFormat="1" applyFont="1" applyBorder="1" applyAlignment="1">
      <alignment horizontal="center" vertical="center" wrapText="1"/>
    </xf>
    <xf numFmtId="164" fontId="4" fillId="0" borderId="9" xfId="0" applyNumberFormat="1" applyFont="1" applyBorder="1" applyAlignment="1">
      <alignment horizontal="center" vertical="center" wrapText="1"/>
    </xf>
    <xf numFmtId="164" fontId="4" fillId="0" borderId="27" xfId="0" applyNumberFormat="1" applyFont="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164" fontId="4" fillId="52" borderId="12" xfId="0" applyNumberFormat="1" applyFont="1" applyFill="1" applyBorder="1" applyAlignment="1">
      <alignment horizontal="center" vertical="center" wrapText="1"/>
    </xf>
    <xf numFmtId="0" fontId="4" fillId="0" borderId="2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5" borderId="24" xfId="0" applyFont="1" applyFill="1" applyBorder="1" applyAlignment="1">
      <alignment horizontal="center" vertical="center" textRotation="90" wrapText="1"/>
    </xf>
    <xf numFmtId="0" fontId="4" fillId="5" borderId="1" xfId="0" applyFont="1" applyFill="1" applyBorder="1" applyAlignment="1">
      <alignment horizontal="center" vertical="center" textRotation="90" wrapText="1"/>
    </xf>
    <xf numFmtId="0" fontId="4" fillId="0" borderId="25" xfId="0" applyFont="1" applyBorder="1" applyAlignment="1">
      <alignment horizontal="center" vertical="center" wrapText="1"/>
    </xf>
    <xf numFmtId="1" fontId="4" fillId="5" borderId="24" xfId="0" applyNumberFormat="1" applyFont="1" applyFill="1" applyBorder="1" applyAlignment="1">
      <alignment horizontal="center" vertical="center" textRotation="90" wrapText="1"/>
    </xf>
    <xf numFmtId="1" fontId="4" fillId="5" borderId="1" xfId="0" applyNumberFormat="1" applyFont="1" applyFill="1" applyBorder="1" applyAlignment="1">
      <alignment horizontal="center" vertical="center" textRotation="90" wrapText="1"/>
    </xf>
    <xf numFmtId="49" fontId="3" fillId="6" borderId="3"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3" fillId="13" borderId="3" xfId="0" applyNumberFormat="1" applyFont="1" applyFill="1" applyBorder="1" applyAlignment="1">
      <alignment horizontal="center" vertical="center" wrapText="1"/>
    </xf>
    <xf numFmtId="49" fontId="3" fillId="13"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13" borderId="1" xfId="0" applyFont="1" applyFill="1" applyBorder="1" applyAlignment="1">
      <alignment horizontal="center" vertical="center"/>
    </xf>
    <xf numFmtId="0" fontId="3" fillId="14" borderId="1" xfId="0" applyFont="1" applyFill="1" applyBorder="1" applyAlignment="1">
      <alignment horizontal="center" vertical="center"/>
    </xf>
    <xf numFmtId="49" fontId="3" fillId="6" borderId="26" xfId="0" applyNumberFormat="1" applyFont="1" applyFill="1" applyBorder="1" applyAlignment="1">
      <alignment horizontal="center" vertical="center" wrapText="1"/>
    </xf>
    <xf numFmtId="49" fontId="3" fillId="6" borderId="9" xfId="0" applyNumberFormat="1" applyFont="1" applyFill="1" applyBorder="1" applyAlignment="1">
      <alignment horizontal="center" vertical="center" wrapText="1"/>
    </xf>
    <xf numFmtId="49" fontId="3" fillId="6" borderId="27" xfId="0" applyNumberFormat="1" applyFont="1" applyFill="1" applyBorder="1" applyAlignment="1">
      <alignment horizontal="center" vertical="center" wrapText="1"/>
    </xf>
    <xf numFmtId="49" fontId="3" fillId="14" borderId="3" xfId="0" applyNumberFormat="1" applyFont="1" applyFill="1" applyBorder="1" applyAlignment="1">
      <alignment horizontal="center" vertical="center" wrapText="1"/>
    </xf>
    <xf numFmtId="49" fontId="3" fillId="14" borderId="1" xfId="0"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10" fillId="10" borderId="1"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center" vertical="center"/>
    </xf>
    <xf numFmtId="0" fontId="0" fillId="0" borderId="15" xfId="0" applyBorder="1" applyAlignment="1">
      <alignment horizontal="center" vertical="center"/>
    </xf>
    <xf numFmtId="0" fontId="0" fillId="0" borderId="11"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39" fillId="0" borderId="0" xfId="43" applyFont="1" applyAlignment="1">
      <alignment wrapText="1"/>
    </xf>
    <xf numFmtId="0" fontId="40" fillId="47" borderId="0" xfId="43" applyFont="1" applyFill="1" applyAlignment="1">
      <alignment horizontal="center" wrapText="1"/>
    </xf>
    <xf numFmtId="0" fontId="38" fillId="47" borderId="0" xfId="43" applyFont="1" applyFill="1" applyAlignment="1">
      <alignment horizontal="center" wrapText="1"/>
    </xf>
    <xf numFmtId="0" fontId="44" fillId="47" borderId="46" xfId="43" applyFont="1" applyFill="1" applyBorder="1" applyAlignment="1">
      <alignment horizontal="center" wrapText="1"/>
    </xf>
    <xf numFmtId="0" fontId="44" fillId="47" borderId="0" xfId="43" applyFont="1" applyFill="1" applyAlignment="1">
      <alignment horizontal="center" wrapText="1"/>
    </xf>
    <xf numFmtId="0" fontId="41" fillId="47" borderId="0" xfId="43" applyFont="1" applyFill="1" applyAlignment="1">
      <alignment horizontal="left" wrapText="1"/>
    </xf>
    <xf numFmtId="0" fontId="41" fillId="47" borderId="46" xfId="43" applyFont="1" applyFill="1" applyBorder="1" applyAlignment="1">
      <alignment horizontal="left" wrapText="1"/>
    </xf>
    <xf numFmtId="0" fontId="2" fillId="8" borderId="28" xfId="0" applyFont="1"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10" fillId="0" borderId="7"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4" xfId="0" applyFont="1" applyBorder="1" applyAlignment="1">
      <alignment horizontal="center" vertical="center" wrapText="1"/>
    </xf>
    <xf numFmtId="0" fontId="2" fillId="14" borderId="28" xfId="0" applyFont="1" applyFill="1" applyBorder="1" applyAlignment="1">
      <alignment horizontal="center"/>
    </xf>
    <xf numFmtId="0" fontId="0" fillId="14" borderId="29" xfId="0" applyFill="1" applyBorder="1" applyAlignment="1">
      <alignment horizontal="center"/>
    </xf>
    <xf numFmtId="0" fontId="0" fillId="14" borderId="30" xfId="0" applyFill="1" applyBorder="1" applyAlignment="1">
      <alignment horizontal="center"/>
    </xf>
    <xf numFmtId="0" fontId="2" fillId="11" borderId="28" xfId="0" applyFont="1" applyFill="1" applyBorder="1" applyAlignment="1">
      <alignment horizontal="center"/>
    </xf>
    <xf numFmtId="0" fontId="0" fillId="11" borderId="29" xfId="0" applyFill="1" applyBorder="1" applyAlignment="1">
      <alignment horizontal="center"/>
    </xf>
    <xf numFmtId="0" fontId="0" fillId="11" borderId="30" xfId="0" applyFill="1" applyBorder="1" applyAlignment="1">
      <alignment horizontal="center"/>
    </xf>
    <xf numFmtId="0" fontId="2" fillId="10" borderId="28" xfId="0" applyFont="1" applyFill="1" applyBorder="1" applyAlignment="1">
      <alignment horizontal="center"/>
    </xf>
    <xf numFmtId="0" fontId="0" fillId="10" borderId="29" xfId="0" applyFill="1" applyBorder="1" applyAlignment="1">
      <alignment horizontal="center"/>
    </xf>
    <xf numFmtId="0" fontId="0" fillId="10" borderId="30" xfId="0" applyFill="1" applyBorder="1" applyAlignment="1">
      <alignment horizontal="center"/>
    </xf>
    <xf numFmtId="0" fontId="2" fillId="6" borderId="28" xfId="0" applyFont="1" applyFill="1" applyBorder="1" applyAlignment="1">
      <alignment horizontal="center"/>
    </xf>
    <xf numFmtId="0" fontId="0" fillId="6" borderId="29" xfId="0" applyFill="1" applyBorder="1" applyAlignment="1">
      <alignment horizontal="center"/>
    </xf>
    <xf numFmtId="0" fontId="0" fillId="6" borderId="30" xfId="0" applyFill="1" applyBorder="1" applyAlignment="1">
      <alignment horizontal="center"/>
    </xf>
    <xf numFmtId="0" fontId="10" fillId="0" borderId="4" xfId="0" applyFont="1" applyBorder="1"/>
    <xf numFmtId="0" fontId="10" fillId="0" borderId="12" xfId="0" applyFont="1" applyBorder="1"/>
    <xf numFmtId="0" fontId="10" fillId="0" borderId="4" xfId="0" applyFont="1" applyBorder="1" applyAlignment="1">
      <alignment horizontal="center" vertical="center"/>
    </xf>
    <xf numFmtId="0" fontId="10" fillId="0" borderId="12" xfId="0" applyFont="1" applyBorder="1" applyAlignment="1">
      <alignment horizontal="center" vertical="center"/>
    </xf>
    <xf numFmtId="0" fontId="10" fillId="0" borderId="4" xfId="0" applyFont="1" applyBorder="1" applyAlignment="1">
      <alignment horizontal="center"/>
    </xf>
    <xf numFmtId="0" fontId="10" fillId="0" borderId="12" xfId="0" applyFont="1" applyBorder="1" applyAlignment="1">
      <alignment horizontal="center"/>
    </xf>
    <xf numFmtId="0" fontId="2" fillId="0" borderId="4" xfId="0" applyFont="1" applyBorder="1" applyAlignment="1">
      <alignment horizontal="center"/>
    </xf>
    <xf numFmtId="0" fontId="0" fillId="0" borderId="12" xfId="0" applyBorder="1" applyAlignment="1">
      <alignment horizontal="center"/>
    </xf>
    <xf numFmtId="0" fontId="2" fillId="13" borderId="28" xfId="0" applyFont="1" applyFill="1" applyBorder="1" applyAlignment="1">
      <alignment horizontal="center"/>
    </xf>
    <xf numFmtId="0" fontId="0" fillId="13" borderId="29" xfId="0" applyFill="1" applyBorder="1" applyAlignment="1">
      <alignment horizontal="center"/>
    </xf>
    <xf numFmtId="0" fontId="0" fillId="13" borderId="30" xfId="0" applyFill="1" applyBorder="1" applyAlignment="1">
      <alignment horizontal="center"/>
    </xf>
    <xf numFmtId="0" fontId="2" fillId="4" borderId="28" xfId="0" applyFont="1" applyFill="1" applyBorder="1" applyAlignment="1">
      <alignment horizontal="center"/>
    </xf>
    <xf numFmtId="0" fontId="0" fillId="4" borderId="29" xfId="0" applyFill="1" applyBorder="1" applyAlignment="1">
      <alignment horizontal="center"/>
    </xf>
    <xf numFmtId="0" fontId="0" fillId="4" borderId="30" xfId="0" applyFill="1" applyBorder="1" applyAlignment="1">
      <alignment horizontal="center"/>
    </xf>
    <xf numFmtId="0" fontId="2" fillId="51" borderId="28" xfId="0" applyFont="1" applyFill="1" applyBorder="1" applyAlignment="1">
      <alignment horizontal="center"/>
    </xf>
    <xf numFmtId="0" fontId="0" fillId="51" borderId="29" xfId="0" applyFill="1" applyBorder="1" applyAlignment="1">
      <alignment horizontal="center"/>
    </xf>
    <xf numFmtId="0" fontId="0" fillId="51" borderId="30" xfId="0" applyFill="1" applyBorder="1" applyAlignment="1">
      <alignment horizontal="center"/>
    </xf>
    <xf numFmtId="0" fontId="2" fillId="0" borderId="7" xfId="0" applyFont="1" applyBorder="1" applyAlignment="1">
      <alignment horizontal="center" vertical="center" wrapText="1"/>
    </xf>
    <xf numFmtId="0" fontId="2" fillId="15" borderId="28" xfId="0" applyFont="1" applyFill="1" applyBorder="1" applyAlignment="1">
      <alignment horizontal="center"/>
    </xf>
    <xf numFmtId="0" fontId="0" fillId="15" borderId="29" xfId="0" applyFill="1" applyBorder="1" applyAlignment="1">
      <alignment horizontal="center"/>
    </xf>
    <xf numFmtId="0" fontId="0" fillId="15" borderId="30" xfId="0" applyFill="1" applyBorder="1" applyAlignment="1">
      <alignment horizontal="center"/>
    </xf>
    <xf numFmtId="0" fontId="2" fillId="3" borderId="28" xfId="0" applyFont="1"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cellXfs>
  <cellStyles count="46">
    <cellStyle name="20% - Colore 1" xfId="20" builtinId="30" customBuiltin="1"/>
    <cellStyle name="20% - Colore 2" xfId="24" builtinId="34" customBuiltin="1"/>
    <cellStyle name="20% - Colore 3" xfId="28" builtinId="38" customBuiltin="1"/>
    <cellStyle name="20% - Colore 4" xfId="32" builtinId="42" customBuiltin="1"/>
    <cellStyle name="20% - Colore 5" xfId="36" builtinId="46" customBuiltin="1"/>
    <cellStyle name="20% - Colore 6" xfId="40" builtinId="50" customBuiltin="1"/>
    <cellStyle name="40% - Colore 1" xfId="21" builtinId="31" customBuiltin="1"/>
    <cellStyle name="40% - Colore 2" xfId="25" builtinId="35" customBuiltin="1"/>
    <cellStyle name="40% - Colore 3" xfId="29" builtinId="39" customBuiltin="1"/>
    <cellStyle name="40% - Colore 4" xfId="33" builtinId="43" customBuiltin="1"/>
    <cellStyle name="40% - Colore 5" xfId="37" builtinId="47" customBuiltin="1"/>
    <cellStyle name="40% - Colore 6" xfId="41" builtinId="51" customBuiltin="1"/>
    <cellStyle name="60% - Colore 1" xfId="22" builtinId="32" customBuiltin="1"/>
    <cellStyle name="60% - Colore 2" xfId="26" builtinId="36" customBuiltin="1"/>
    <cellStyle name="60% - Colore 3" xfId="30" builtinId="40" customBuiltin="1"/>
    <cellStyle name="60% - Colore 4" xfId="34" builtinId="44" customBuiltin="1"/>
    <cellStyle name="60% - Colore 5" xfId="38" builtinId="48" customBuiltin="1"/>
    <cellStyle name="60% - Colore 6" xfId="42" builtinId="52" customBuiltin="1"/>
    <cellStyle name="Calcolo" xfId="13" builtinId="22" customBuiltin="1"/>
    <cellStyle name="Cella collegata" xfId="14" builtinId="24" customBuiltin="1"/>
    <cellStyle name="Cella da controllare" xfId="15" builtinId="23" customBuiltin="1"/>
    <cellStyle name="Collegamento ipertestuale" xfId="3" builtinId="8"/>
    <cellStyle name="Colore 1" xfId="19" builtinId="29" customBuiltin="1"/>
    <cellStyle name="Colore 2" xfId="23" builtinId="33" customBuiltin="1"/>
    <cellStyle name="Colore 3" xfId="27" builtinId="37" customBuiltin="1"/>
    <cellStyle name="Colore 4" xfId="31" builtinId="41" customBuiltin="1"/>
    <cellStyle name="Colore 5" xfId="35" builtinId="45" customBuiltin="1"/>
    <cellStyle name="Colore 6" xfId="39" builtinId="49" customBuiltin="1"/>
    <cellStyle name="Input" xfId="11" builtinId="20" customBuiltin="1"/>
    <cellStyle name="Migliaia" xfId="1" builtinId="3"/>
    <cellStyle name="Neutrale" xfId="10" builtinId="28" customBuiltin="1"/>
    <cellStyle name="Normale" xfId="0" builtinId="0"/>
    <cellStyle name="Normale 2" xfId="2" xr:uid="{00000000-0005-0000-0000-000020000000}"/>
    <cellStyle name="Normale 3" xfId="43" xr:uid="{00000000-0005-0000-0000-000021000000}"/>
    <cellStyle name="Nota 2" xfId="44" xr:uid="{00000000-0005-0000-0000-000022000000}"/>
    <cellStyle name="Output" xfId="12" builtinId="21" customBuiltin="1"/>
    <cellStyle name="Testo avviso" xfId="16" builtinId="11" customBuiltin="1"/>
    <cellStyle name="Testo descrittivo" xfId="17" builtinId="53" customBuiltin="1"/>
    <cellStyle name="Titolo 1" xfId="4" builtinId="16" customBuiltin="1"/>
    <cellStyle name="Titolo 2" xfId="5" builtinId="17" customBuiltin="1"/>
    <cellStyle name="Titolo 3" xfId="6" builtinId="18" customBuiltin="1"/>
    <cellStyle name="Titolo 4" xfId="7" builtinId="19" customBuiltin="1"/>
    <cellStyle name="Titolo 5" xfId="45" xr:uid="{00000000-0005-0000-0000-00002A000000}"/>
    <cellStyle name="Totale" xfId="18" builtinId="25" customBuiltin="1"/>
    <cellStyle name="Valore non valido" xfId="9" builtinId="27" customBuiltin="1"/>
    <cellStyle name="Valore valido" xfId="8" builtinId="26" customBuiltin="1"/>
  </cellStyles>
  <dxfs count="103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MINUTI GIOCATI</a:t>
            </a:r>
          </a:p>
        </c:rich>
      </c:tx>
      <c:layout>
        <c:manualLayout>
          <c:xMode val="edge"/>
          <c:yMode val="edge"/>
          <c:x val="0.42584186530823792"/>
          <c:y val="2.9143897996357013E-2"/>
        </c:manualLayout>
      </c:layout>
      <c:overlay val="0"/>
      <c:spPr>
        <a:noFill/>
        <a:ln w="25400">
          <a:noFill/>
        </a:ln>
      </c:spPr>
    </c:title>
    <c:autoTitleDeleted val="0"/>
    <c:plotArea>
      <c:layout>
        <c:manualLayout>
          <c:layoutTarget val="inner"/>
          <c:xMode val="edge"/>
          <c:yMode val="edge"/>
          <c:x val="5.6414922656960874E-2"/>
          <c:y val="0.14389799635701311"/>
          <c:w val="0.94085532302092811"/>
          <c:h val="0.61020036429872493"/>
        </c:manualLayout>
      </c:layout>
      <c:barChart>
        <c:barDir val="col"/>
        <c:grouping val="clustered"/>
        <c:varyColors val="0"/>
        <c:ser>
          <c:idx val="1"/>
          <c:order val="0"/>
          <c:spPr>
            <a:solidFill>
              <a:srgbClr val="FF6600"/>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1E9A-4DC4-9172-87C9A7D6F162}"/>
              </c:ext>
            </c:extLst>
          </c:dPt>
          <c:dPt>
            <c:idx val="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1E9A-4DC4-9172-87C9A7D6F162}"/>
              </c:ext>
            </c:extLst>
          </c:dPt>
          <c:dPt>
            <c:idx val="4"/>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5-1E9A-4DC4-9172-87C9A7D6F162}"/>
              </c:ext>
            </c:extLst>
          </c:dPt>
          <c:dPt>
            <c:idx val="6"/>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7-1E9A-4DC4-9172-87C9A7D6F162}"/>
              </c:ext>
            </c:extLst>
          </c:dPt>
          <c:dPt>
            <c:idx val="8"/>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9-1E9A-4DC4-9172-87C9A7D6F162}"/>
              </c:ext>
            </c:extLst>
          </c:dPt>
          <c:dPt>
            <c:idx val="10"/>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B-1E9A-4DC4-9172-87C9A7D6F162}"/>
              </c:ext>
            </c:extLst>
          </c:dPt>
          <c:dPt>
            <c:idx val="1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D-1E9A-4DC4-9172-87C9A7D6F162}"/>
              </c:ext>
            </c:extLst>
          </c:dPt>
          <c:dPt>
            <c:idx val="18"/>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F-1E9A-4DC4-9172-87C9A7D6F162}"/>
              </c:ext>
            </c:extLst>
          </c:dPt>
          <c:dPt>
            <c:idx val="2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11-1E9A-4DC4-9172-87C9A7D6F162}"/>
              </c:ext>
            </c:extLst>
          </c:dPt>
          <c:cat>
            <c:strRef>
              <c:f>'PRESENZE COMPETIZIONI'!$B$5:$B$35</c:f>
              <c:strCache>
                <c:ptCount val="31"/>
                <c:pt idx="0">
                  <c:v>Totale</c:v>
                </c:pt>
                <c:pt idx="1">
                  <c:v>Rossini Simone</c:v>
                </c:pt>
                <c:pt idx="2">
                  <c:v>Carnevali Simone</c:v>
                </c:pt>
                <c:pt idx="3">
                  <c:v>Monaco Antonio</c:v>
                </c:pt>
                <c:pt idx="4">
                  <c:v>Antonietti Christian</c:v>
                </c:pt>
                <c:pt idx="5">
                  <c:v>Bertani Enrico</c:v>
                </c:pt>
                <c:pt idx="6">
                  <c:v>Bondi Alberto</c:v>
                </c:pt>
                <c:pt idx="7">
                  <c:v>Camellini Federico</c:v>
                </c:pt>
                <c:pt idx="8">
                  <c:v>Ficarelli Giorgio</c:v>
                </c:pt>
                <c:pt idx="9">
                  <c:v>Di Dato Fabio</c:v>
                </c:pt>
                <c:pt idx="10">
                  <c:v>Meglioli Luca</c:v>
                </c:pt>
                <c:pt idx="11">
                  <c:v>Agnesini Simone</c:v>
                </c:pt>
                <c:pt idx="12">
                  <c:v>Bertani Paolo</c:v>
                </c:pt>
                <c:pt idx="13">
                  <c:v>Bonini Alessio</c:v>
                </c:pt>
                <c:pt idx="14">
                  <c:v>Paolini Marco</c:v>
                </c:pt>
                <c:pt idx="15">
                  <c:v>Calì Maicol</c:v>
                </c:pt>
                <c:pt idx="16">
                  <c:v>Dalmazio Gigi</c:v>
                </c:pt>
                <c:pt idx="17">
                  <c:v>Daviddi Fabio</c:v>
                </c:pt>
                <c:pt idx="18">
                  <c:v>Dotti Vittorio</c:v>
                </c:pt>
                <c:pt idx="19">
                  <c:v>Guerrieri Marco</c:v>
                </c:pt>
                <c:pt idx="20">
                  <c:v>Koni Besford</c:v>
                </c:pt>
                <c:pt idx="21">
                  <c:v>Rabitti Fabio</c:v>
                </c:pt>
                <c:pt idx="22">
                  <c:v>Rabitti Luca</c:v>
                </c:pt>
                <c:pt idx="23">
                  <c:v>Sassi Mattia</c:v>
                </c:pt>
                <c:pt idx="24">
                  <c:v>Vincenzi Valerio</c:v>
                </c:pt>
                <c:pt idx="25">
                  <c:v>Acciarino Alessandro</c:v>
                </c:pt>
                <c:pt idx="26">
                  <c:v>Brevini Matteo</c:v>
                </c:pt>
                <c:pt idx="27">
                  <c:v>Di Dato Luciano</c:v>
                </c:pt>
                <c:pt idx="28">
                  <c:v>Iori Emiliano</c:v>
                </c:pt>
                <c:pt idx="29">
                  <c:v>Tini Filippo</c:v>
                </c:pt>
                <c:pt idx="30">
                  <c:v>Venturi Francesco</c:v>
                </c:pt>
              </c:strCache>
            </c:strRef>
          </c:cat>
          <c:val>
            <c:numRef>
              <c:f>'PRESENZE COMPETIZIONI'!$E$5:$E$35</c:f>
              <c:numCache>
                <c:formatCode>0</c:formatCode>
                <c:ptCount val="31"/>
                <c:pt idx="0" formatCode="General">
                  <c:v>0</c:v>
                </c:pt>
                <c:pt idx="1">
                  <c:v>1745</c:v>
                </c:pt>
                <c:pt idx="2">
                  <c:v>220</c:v>
                </c:pt>
                <c:pt idx="3">
                  <c:v>0</c:v>
                </c:pt>
                <c:pt idx="4">
                  <c:v>10</c:v>
                </c:pt>
                <c:pt idx="5">
                  <c:v>40</c:v>
                </c:pt>
                <c:pt idx="6">
                  <c:v>1250</c:v>
                </c:pt>
                <c:pt idx="7">
                  <c:v>1745</c:v>
                </c:pt>
                <c:pt idx="8">
                  <c:v>895</c:v>
                </c:pt>
                <c:pt idx="9">
                  <c:v>1310</c:v>
                </c:pt>
                <c:pt idx="10">
                  <c:v>1960</c:v>
                </c:pt>
                <c:pt idx="11">
                  <c:v>790</c:v>
                </c:pt>
                <c:pt idx="12">
                  <c:v>420</c:v>
                </c:pt>
                <c:pt idx="13">
                  <c:v>1430</c:v>
                </c:pt>
                <c:pt idx="14">
                  <c:v>1310</c:v>
                </c:pt>
                <c:pt idx="15">
                  <c:v>1040</c:v>
                </c:pt>
                <c:pt idx="16">
                  <c:v>180</c:v>
                </c:pt>
                <c:pt idx="17">
                  <c:v>890</c:v>
                </c:pt>
                <c:pt idx="18">
                  <c:v>1685</c:v>
                </c:pt>
                <c:pt idx="19">
                  <c:v>770</c:v>
                </c:pt>
                <c:pt idx="20">
                  <c:v>245</c:v>
                </c:pt>
                <c:pt idx="21">
                  <c:v>0</c:v>
                </c:pt>
                <c:pt idx="22">
                  <c:v>70</c:v>
                </c:pt>
                <c:pt idx="23">
                  <c:v>400</c:v>
                </c:pt>
                <c:pt idx="24">
                  <c:v>0</c:v>
                </c:pt>
                <c:pt idx="25">
                  <c:v>215</c:v>
                </c:pt>
                <c:pt idx="26">
                  <c:v>580</c:v>
                </c:pt>
                <c:pt idx="27">
                  <c:v>1140</c:v>
                </c:pt>
                <c:pt idx="28">
                  <c:v>230</c:v>
                </c:pt>
                <c:pt idx="29">
                  <c:v>505</c:v>
                </c:pt>
                <c:pt idx="30">
                  <c:v>965</c:v>
                </c:pt>
              </c:numCache>
            </c:numRef>
          </c:val>
          <c:extLst>
            <c:ext xmlns:c16="http://schemas.microsoft.com/office/drawing/2014/chart" uri="{C3380CC4-5D6E-409C-BE32-E72D297353CC}">
              <c16:uniqueId val="{00000012-1E9A-4DC4-9172-87C9A7D6F162}"/>
            </c:ext>
          </c:extLst>
        </c:ser>
        <c:dLbls>
          <c:showLegendKey val="0"/>
          <c:showVal val="0"/>
          <c:showCatName val="0"/>
          <c:showSerName val="0"/>
          <c:showPercent val="0"/>
          <c:showBubbleSize val="0"/>
        </c:dLbls>
        <c:gapWidth val="150"/>
        <c:axId val="-1981161104"/>
        <c:axId val="-1981157840"/>
      </c:barChart>
      <c:catAx>
        <c:axId val="-1981161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it-IT"/>
          </a:p>
        </c:txPr>
        <c:crossAx val="-1981157840"/>
        <c:crosses val="autoZero"/>
        <c:auto val="1"/>
        <c:lblAlgn val="ctr"/>
        <c:lblOffset val="100"/>
        <c:tickLblSkip val="1"/>
        <c:tickMarkSkip val="1"/>
        <c:noMultiLvlLbl val="0"/>
      </c:catAx>
      <c:valAx>
        <c:axId val="-1981157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800" b="0" i="0" u="none" strike="noStrike" baseline="0">
                <a:solidFill>
                  <a:srgbClr val="000000"/>
                </a:solidFill>
                <a:latin typeface="Arial"/>
                <a:ea typeface="Arial"/>
                <a:cs typeface="Arial"/>
              </a:defRPr>
            </a:pPr>
            <a:endParaRPr lang="it-IT"/>
          </a:p>
        </c:txPr>
        <c:crossAx val="-19811611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MEDIA MINUTI PER PARTITA E ALLENAMENTI</a:t>
            </a:r>
          </a:p>
        </c:rich>
      </c:tx>
      <c:layout>
        <c:manualLayout>
          <c:xMode val="edge"/>
          <c:yMode val="edge"/>
          <c:x val="0.11090909090909089"/>
          <c:y val="3.090909090909091E-2"/>
        </c:manualLayout>
      </c:layout>
      <c:overlay val="0"/>
      <c:spPr>
        <a:noFill/>
        <a:ln w="25400">
          <a:noFill/>
        </a:ln>
      </c:spPr>
    </c:title>
    <c:autoTitleDeleted val="0"/>
    <c:plotArea>
      <c:layout>
        <c:manualLayout>
          <c:layoutTarget val="inner"/>
          <c:xMode val="edge"/>
          <c:yMode val="edge"/>
          <c:x val="6.4545454545454545E-2"/>
          <c:y val="0.15818195861324447"/>
          <c:w val="0.89818181818181864"/>
          <c:h val="0.60727326640030665"/>
        </c:manualLayout>
      </c:layout>
      <c:barChart>
        <c:barDir val="col"/>
        <c:grouping val="clustered"/>
        <c:varyColors val="0"/>
        <c:ser>
          <c:idx val="1"/>
          <c:order val="0"/>
          <c:tx>
            <c:v>per partita</c:v>
          </c:tx>
          <c:spPr>
            <a:solidFill>
              <a:srgbClr val="FF6600"/>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9593-4F0F-AF61-732F4C41A38F}"/>
              </c:ext>
            </c:extLst>
          </c:dPt>
          <c:cat>
            <c:strRef>
              <c:f>'PRESENZE COMPETIZIONI'!$B$5:$B$35</c:f>
              <c:strCache>
                <c:ptCount val="31"/>
                <c:pt idx="0">
                  <c:v>Totale</c:v>
                </c:pt>
                <c:pt idx="1">
                  <c:v>Rossini Simone</c:v>
                </c:pt>
                <c:pt idx="2">
                  <c:v>Carnevali Simone</c:v>
                </c:pt>
                <c:pt idx="3">
                  <c:v>Monaco Antonio</c:v>
                </c:pt>
                <c:pt idx="4">
                  <c:v>Antonietti Christian</c:v>
                </c:pt>
                <c:pt idx="5">
                  <c:v>Bertani Enrico</c:v>
                </c:pt>
                <c:pt idx="6">
                  <c:v>Bondi Alberto</c:v>
                </c:pt>
                <c:pt idx="7">
                  <c:v>Camellini Federico</c:v>
                </c:pt>
                <c:pt idx="8">
                  <c:v>Ficarelli Giorgio</c:v>
                </c:pt>
                <c:pt idx="9">
                  <c:v>Di Dato Fabio</c:v>
                </c:pt>
                <c:pt idx="10">
                  <c:v>Meglioli Luca</c:v>
                </c:pt>
                <c:pt idx="11">
                  <c:v>Agnesini Simone</c:v>
                </c:pt>
                <c:pt idx="12">
                  <c:v>Bertani Paolo</c:v>
                </c:pt>
                <c:pt idx="13">
                  <c:v>Bonini Alessio</c:v>
                </c:pt>
                <c:pt idx="14">
                  <c:v>Paolini Marco</c:v>
                </c:pt>
                <c:pt idx="15">
                  <c:v>Calì Maicol</c:v>
                </c:pt>
                <c:pt idx="16">
                  <c:v>Dalmazio Gigi</c:v>
                </c:pt>
                <c:pt idx="17">
                  <c:v>Daviddi Fabio</c:v>
                </c:pt>
                <c:pt idx="18">
                  <c:v>Dotti Vittorio</c:v>
                </c:pt>
                <c:pt idx="19">
                  <c:v>Guerrieri Marco</c:v>
                </c:pt>
                <c:pt idx="20">
                  <c:v>Koni Besford</c:v>
                </c:pt>
                <c:pt idx="21">
                  <c:v>Rabitti Fabio</c:v>
                </c:pt>
                <c:pt idx="22">
                  <c:v>Rabitti Luca</c:v>
                </c:pt>
                <c:pt idx="23">
                  <c:v>Sassi Mattia</c:v>
                </c:pt>
                <c:pt idx="24">
                  <c:v>Vincenzi Valerio</c:v>
                </c:pt>
                <c:pt idx="25">
                  <c:v>Acciarino Alessandro</c:v>
                </c:pt>
                <c:pt idx="26">
                  <c:v>Brevini Matteo</c:v>
                </c:pt>
                <c:pt idx="27">
                  <c:v>Di Dato Luciano</c:v>
                </c:pt>
                <c:pt idx="28">
                  <c:v>Iori Emiliano</c:v>
                </c:pt>
                <c:pt idx="29">
                  <c:v>Tini Filippo</c:v>
                </c:pt>
                <c:pt idx="30">
                  <c:v>Venturi Francesco</c:v>
                </c:pt>
              </c:strCache>
            </c:strRef>
          </c:cat>
          <c:val>
            <c:numRef>
              <c:f>'PRESENZE COMPETIZIONI'!$F$5:$F$35</c:f>
              <c:numCache>
                <c:formatCode>0</c:formatCode>
                <c:ptCount val="31"/>
                <c:pt idx="1">
                  <c:v>69.8</c:v>
                </c:pt>
                <c:pt idx="2">
                  <c:v>55</c:v>
                </c:pt>
                <c:pt idx="3">
                  <c:v>0</c:v>
                </c:pt>
                <c:pt idx="4">
                  <c:v>10</c:v>
                </c:pt>
                <c:pt idx="5">
                  <c:v>10</c:v>
                </c:pt>
                <c:pt idx="6">
                  <c:v>59.523809523809526</c:v>
                </c:pt>
                <c:pt idx="7">
                  <c:v>67.115384615384613</c:v>
                </c:pt>
                <c:pt idx="8">
                  <c:v>49.722222222222221</c:v>
                </c:pt>
                <c:pt idx="9">
                  <c:v>59.545454545454547</c:v>
                </c:pt>
                <c:pt idx="10">
                  <c:v>70</c:v>
                </c:pt>
                <c:pt idx="11">
                  <c:v>65.833333333333329</c:v>
                </c:pt>
                <c:pt idx="12">
                  <c:v>28</c:v>
                </c:pt>
                <c:pt idx="13">
                  <c:v>62.173913043478258</c:v>
                </c:pt>
                <c:pt idx="14">
                  <c:v>52.4</c:v>
                </c:pt>
                <c:pt idx="15">
                  <c:v>43.333333333333336</c:v>
                </c:pt>
                <c:pt idx="16">
                  <c:v>45</c:v>
                </c:pt>
                <c:pt idx="17">
                  <c:v>59.333333333333336</c:v>
                </c:pt>
                <c:pt idx="18">
                  <c:v>64.807692307692307</c:v>
                </c:pt>
                <c:pt idx="19">
                  <c:v>51.333333333333336</c:v>
                </c:pt>
                <c:pt idx="20">
                  <c:v>49</c:v>
                </c:pt>
                <c:pt idx="21">
                  <c:v>0</c:v>
                </c:pt>
                <c:pt idx="22">
                  <c:v>17.5</c:v>
                </c:pt>
                <c:pt idx="23">
                  <c:v>36.363636363636367</c:v>
                </c:pt>
                <c:pt idx="24">
                  <c:v>0</c:v>
                </c:pt>
                <c:pt idx="25">
                  <c:v>26.875</c:v>
                </c:pt>
                <c:pt idx="26">
                  <c:v>38.666666666666664</c:v>
                </c:pt>
                <c:pt idx="27">
                  <c:v>54.285714285714285</c:v>
                </c:pt>
                <c:pt idx="28">
                  <c:v>25.555555555555557</c:v>
                </c:pt>
                <c:pt idx="29">
                  <c:v>36.071428571428569</c:v>
                </c:pt>
                <c:pt idx="30">
                  <c:v>43.863636363636367</c:v>
                </c:pt>
              </c:numCache>
            </c:numRef>
          </c:val>
          <c:extLst>
            <c:ext xmlns:c16="http://schemas.microsoft.com/office/drawing/2014/chart" uri="{C3380CC4-5D6E-409C-BE32-E72D297353CC}">
              <c16:uniqueId val="{00000002-9593-4F0F-AF61-732F4C41A38F}"/>
            </c:ext>
          </c:extLst>
        </c:ser>
        <c:ser>
          <c:idx val="0"/>
          <c:order val="1"/>
          <c:tx>
            <c:v>per allenamenti</c:v>
          </c:tx>
          <c:spPr>
            <a:solidFill>
              <a:srgbClr val="3366FF"/>
            </a:solidFill>
            <a:ln w="12700">
              <a:solidFill>
                <a:srgbClr val="000000"/>
              </a:solidFill>
              <a:prstDash val="solid"/>
            </a:ln>
          </c:spPr>
          <c:invertIfNegative val="0"/>
          <c:val>
            <c:numRef>
              <c:f>'PRESENZE COMPETIZIONI'!$D$5:$D$35</c:f>
              <c:numCache>
                <c:formatCode>0</c:formatCode>
                <c:ptCount val="31"/>
                <c:pt idx="1">
                  <c:v>52.878787878787875</c:v>
                </c:pt>
                <c:pt idx="2">
                  <c:v>9.5652173913043477</c:v>
                </c:pt>
                <c:pt idx="3">
                  <c:v>0</c:v>
                </c:pt>
                <c:pt idx="4">
                  <c:v>0.33333333333333331</c:v>
                </c:pt>
                <c:pt idx="5">
                  <c:v>2.1052631578947367</c:v>
                </c:pt>
                <c:pt idx="6">
                  <c:v>30.487804878048781</c:v>
                </c:pt>
                <c:pt idx="7">
                  <c:v>40.581395348837212</c:v>
                </c:pt>
                <c:pt idx="8">
                  <c:v>27.96875</c:v>
                </c:pt>
                <c:pt idx="9">
                  <c:v>72.777777777777771</c:v>
                </c:pt>
                <c:pt idx="10">
                  <c:v>43.555555555555557</c:v>
                </c:pt>
                <c:pt idx="11">
                  <c:v>25.483870967741936</c:v>
                </c:pt>
                <c:pt idx="12">
                  <c:v>20</c:v>
                </c:pt>
                <c:pt idx="13">
                  <c:v>38.648648648648646</c:v>
                </c:pt>
                <c:pt idx="14">
                  <c:v>29.772727272727273</c:v>
                </c:pt>
                <c:pt idx="15">
                  <c:v>29.714285714285715</c:v>
                </c:pt>
                <c:pt idx="16">
                  <c:v>15</c:v>
                </c:pt>
                <c:pt idx="17">
                  <c:v>27.8125</c:v>
                </c:pt>
                <c:pt idx="18">
                  <c:v>35.104166666666664</c:v>
                </c:pt>
                <c:pt idx="19">
                  <c:v>36.666666666666664</c:v>
                </c:pt>
                <c:pt idx="20">
                  <c:v>35</c:v>
                </c:pt>
                <c:pt idx="21">
                  <c:v>0</c:v>
                </c:pt>
                <c:pt idx="22">
                  <c:v>17.5</c:v>
                </c:pt>
                <c:pt idx="23">
                  <c:v>16</c:v>
                </c:pt>
                <c:pt idx="24">
                  <c:v>0</c:v>
                </c:pt>
                <c:pt idx="25">
                  <c:v>13.4375</c:v>
                </c:pt>
                <c:pt idx="26">
                  <c:v>17.575757575757574</c:v>
                </c:pt>
                <c:pt idx="27">
                  <c:v>57</c:v>
                </c:pt>
                <c:pt idx="28">
                  <c:v>16.428571428571427</c:v>
                </c:pt>
                <c:pt idx="29">
                  <c:v>18.035714285714285</c:v>
                </c:pt>
                <c:pt idx="30">
                  <c:v>23.536585365853657</c:v>
                </c:pt>
              </c:numCache>
            </c:numRef>
          </c:val>
          <c:extLst>
            <c:ext xmlns:c16="http://schemas.microsoft.com/office/drawing/2014/chart" uri="{C3380CC4-5D6E-409C-BE32-E72D297353CC}">
              <c16:uniqueId val="{00000003-9593-4F0F-AF61-732F4C41A38F}"/>
            </c:ext>
          </c:extLst>
        </c:ser>
        <c:dLbls>
          <c:showLegendKey val="0"/>
          <c:showVal val="0"/>
          <c:showCatName val="0"/>
          <c:showSerName val="0"/>
          <c:showPercent val="0"/>
          <c:showBubbleSize val="0"/>
        </c:dLbls>
        <c:gapWidth val="150"/>
        <c:axId val="-1981160560"/>
        <c:axId val="-1981157296"/>
      </c:barChart>
      <c:catAx>
        <c:axId val="-198116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25" b="0" i="0" u="none" strike="noStrike" baseline="0">
                <a:solidFill>
                  <a:srgbClr val="000000"/>
                </a:solidFill>
                <a:latin typeface="Arial"/>
                <a:ea typeface="Arial"/>
                <a:cs typeface="Arial"/>
              </a:defRPr>
            </a:pPr>
            <a:endParaRPr lang="it-IT"/>
          </a:p>
        </c:txPr>
        <c:crossAx val="-1981157296"/>
        <c:crosses val="autoZero"/>
        <c:auto val="1"/>
        <c:lblAlgn val="ctr"/>
        <c:lblOffset val="100"/>
        <c:tickLblSkip val="1"/>
        <c:tickMarkSkip val="1"/>
        <c:noMultiLvlLbl val="0"/>
      </c:catAx>
      <c:valAx>
        <c:axId val="-1981157296"/>
        <c:scaling>
          <c:orientation val="minMax"/>
          <c:max val="7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050" b="0" i="0" u="none" strike="noStrike" baseline="0">
                <a:solidFill>
                  <a:srgbClr val="000000"/>
                </a:solidFill>
                <a:latin typeface="Arial"/>
                <a:ea typeface="Arial"/>
                <a:cs typeface="Arial"/>
              </a:defRPr>
            </a:pPr>
            <a:endParaRPr lang="it-IT"/>
          </a:p>
        </c:txPr>
        <c:crossAx val="-1981160560"/>
        <c:crosses val="autoZero"/>
        <c:crossBetween val="between"/>
      </c:valAx>
      <c:spPr>
        <a:solidFill>
          <a:srgbClr val="C0C0C0"/>
        </a:solidFill>
        <a:ln w="12700">
          <a:solidFill>
            <a:srgbClr val="808080"/>
          </a:solidFill>
          <a:prstDash val="solid"/>
        </a:ln>
      </c:spPr>
    </c:plotArea>
    <c:legend>
      <c:legendPos val="r"/>
      <c:layout>
        <c:manualLayout>
          <c:xMode val="edge"/>
          <c:yMode val="edge"/>
          <c:x val="0.64363636363636367"/>
          <c:y val="3.8181818181818199E-2"/>
          <c:w val="0.31545454545454565"/>
          <c:h val="6.9090909090909119E-2"/>
        </c:manualLayout>
      </c:layout>
      <c:overlay val="0"/>
      <c:spPr>
        <a:solidFill>
          <a:srgbClr val="FFFFFF"/>
        </a:solidFill>
        <a:ln w="3175">
          <a:solidFill>
            <a:srgbClr val="000000"/>
          </a:solidFill>
          <a:prstDash val="solid"/>
        </a:ln>
      </c:spPr>
      <c:txPr>
        <a:bodyPr/>
        <a:lstStyle/>
        <a:p>
          <a:pPr>
            <a:defRPr sz="1395"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123825</xdr:colOff>
      <xdr:row>32</xdr:row>
      <xdr:rowOff>66675</xdr:rowOff>
    </xdr:to>
    <xdr:graphicFrame macro="">
      <xdr:nvGraphicFramePr>
        <xdr:cNvPr id="2049" name="Grafico 1">
          <a:extLst>
            <a:ext uri="{FF2B5EF4-FFF2-40B4-BE49-F238E27FC236}">
              <a16:creationId xmlns:a16="http://schemas.microsoft.com/office/drawing/2014/main" id="{00000000-0008-0000-02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33</xdr:row>
      <xdr:rowOff>0</xdr:rowOff>
    </xdr:from>
    <xdr:to>
      <xdr:col>17</xdr:col>
      <xdr:colOff>152400</xdr:colOff>
      <xdr:row>65</xdr:row>
      <xdr:rowOff>57150</xdr:rowOff>
    </xdr:to>
    <xdr:graphicFrame macro="">
      <xdr:nvGraphicFramePr>
        <xdr:cNvPr id="2050" name="Grafico 2">
          <a:extLst>
            <a:ext uri="{FF2B5EF4-FFF2-40B4-BE49-F238E27FC236}">
              <a16:creationId xmlns:a16="http://schemas.microsoft.com/office/drawing/2014/main" id="{00000000-0008-0000-0200-00000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a:extLst>
            <a:ext uri="{FF2B5EF4-FFF2-40B4-BE49-F238E27FC236}">
              <a16:creationId xmlns:a16="http://schemas.microsoft.com/office/drawing/2014/main" id="{00000000-0008-0000-0F00-000002000000}"/>
            </a:ext>
          </a:extLst>
        </xdr:cNvPr>
        <xdr:cNvSpPr txBox="1"/>
      </xdr:nvSpPr>
      <xdr:spPr>
        <a:xfrm>
          <a:off x="47625" y="380998"/>
          <a:ext cx="5153025" cy="15278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0F00-000009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0F00-00000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0F00-00000B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0F00-00000C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0F00-00000D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123</xdr:row>
      <xdr:rowOff>137863</xdr:rowOff>
    </xdr:to>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47625" y="389021"/>
          <a:ext cx="5183605" cy="202902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RAGA OGGI SARA' DURISSIMA.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E' VENTI GIORNI CHE NON GIOCHIAMO QUINDI I MECCANISMI POSSONO ESSERE ARRUGGINITI E L'ULTIMA PARTITA E' STATA A RONDINARA E NON SI E' GIOCATO A CALCIO.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QUELLO CHE SO PER CERTO AL DI LA' DELL'AVVERSARIO IN PARTITE COME QUESTA LA MIA SQUADRA SA TROVARE LE MOTIVAZIONI E LA VOGLIA DI ARRIVARE. PERCHE' CONOSCIAMO BENE IL SAPORE DELLA SCONFITTA, E' PER QUESTO CHE FAREMO DI TUTTO PER VINCERE. PARDENDO DALL'APPROCCIO, QUESTA SFIDA VA GIOCATA DA SUBITO COME SE FOSSE UNA FINALE. </a:t>
          </a:r>
        </a:p>
        <a:p>
          <a:pPr rtl="0"/>
          <a:endParaRPr lang="it-IT" sz="1100" b="1" i="0" cap="small" baseline="0">
            <a:solidFill>
              <a:schemeClr val="dk1"/>
            </a:solidFill>
            <a:effectLst/>
            <a:latin typeface="+mn-lt"/>
            <a:ea typeface="+mn-ea"/>
            <a:cs typeface="+mn-cs"/>
          </a:endParaRPr>
        </a:p>
        <a:p>
          <a:pPr eaLnBrk="1" fontAlgn="auto" latinLnBrk="0" hangingPunct="1"/>
          <a:r>
            <a:rPr lang="it-IT" sz="1100" b="1" i="0" cap="small" baseline="0">
              <a:solidFill>
                <a:schemeClr val="dk1"/>
              </a:solidFill>
              <a:effectLst/>
              <a:latin typeface="+mn-lt"/>
              <a:ea typeface="+mn-ea"/>
              <a:cs typeface="+mn-cs"/>
            </a:rPr>
            <a:t>FORMAZIONE:  ROSSO/ MEGLIO, CAME, FICCA, ABI/ MAIC, VITTO, AGNE, BONNI/ WOLF, VENTU.</a:t>
          </a:r>
        </a:p>
        <a:p>
          <a:pPr eaLnBrk="1" fontAlgn="auto" latinLnBrk="0" hangingPunct="1"/>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VORREI UN PRESSING ALTO, CI STIAMO ABITUANDO AD AGGREDIRE GLI AVVERSARI NELLA LORO META'</a:t>
          </a:r>
          <a:r>
            <a:rPr kumimoji="0" lang="it-IT" sz="1100" b="0" i="0" u="none" strike="noStrike" kern="0" cap="small" spc="0" normalizeH="0" baseline="0" noProof="0">
              <a:ln>
                <a:noFill/>
              </a:ln>
              <a:solidFill>
                <a:prstClr val="black"/>
              </a:solidFill>
              <a:effectLst/>
              <a:uLnTx/>
              <a:uFillTx/>
              <a:latin typeface="+mn-lt"/>
              <a:ea typeface="+mn-ea"/>
              <a:cs typeface="+mn-cs"/>
            </a:rPr>
            <a:t>. IL PRESSING SE FATTO VA FATTO IN MANIERA INTELLIGENTE, SE PARTE ALLORA BISOGNA CHE SI ACCORCI TUTTI.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ALTA CON GIRO PALLA VELOCE NELLA META' CAMPO AVVERSARIA. ZERO PALLA TRA I PIEDI OGGI. STOP E VIA </a:t>
          </a:r>
          <a:r>
            <a:rPr kumimoji="0" lang="it-IT" sz="1100" b="1" i="0" u="none" strike="noStrike" kern="0" cap="small" spc="0" normalizeH="0" baseline="0" noProof="0">
              <a:ln>
                <a:noFill/>
              </a:ln>
              <a:solidFill>
                <a:prstClr val="black"/>
              </a:solidFill>
              <a:effectLst/>
              <a:uLnTx/>
              <a:uFillTx/>
              <a:latin typeface="+mn-lt"/>
              <a:ea typeface="+mn-ea"/>
              <a:cs typeface="+mn-cs"/>
            </a:rPr>
            <a:t>ABITUIAMOCI A GIOCARE LA PALLA IN MANIERA VELOCE, IN CASA POSSIAMO TROVARE LA SUPERIORITA' SULLE CORSIE LATERALI.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COL SOLITO COMPITO: SCARICO E MI PROPONGO PERO' ATTENZIONE ALLA LINEA E A SCALARE.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MEGLIO E ABI MASSIMA ATTENZIONE A NON LASCIARE METRI IMPORTANTI, E SINERGIA CON LA PROPRIA ALA.  </a:t>
          </a:r>
          <a:r>
            <a:rPr kumimoji="0" lang="it-IT" sz="1100" b="1" i="0" u="none" strike="noStrike" kern="0" cap="small" spc="0" normalizeH="0" baseline="0" noProof="0">
              <a:ln>
                <a:noFill/>
              </a:ln>
              <a:solidFill>
                <a:prstClr val="black"/>
              </a:solidFill>
              <a:effectLst/>
              <a:uLnTx/>
              <a:uFillTx/>
              <a:latin typeface="+mn-lt"/>
              <a:ea typeface="+mn-ea"/>
              <a:cs typeface="+mn-cs"/>
            </a:rPr>
            <a:t>MEGLIO QUALCHE BEL CAMBIO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DAVANTI ANNO ARMILLOTTA (4 CAMPIONATO E 1 COPPA) LORENZANO (2 COPPA), COLLE (2 CAMPIONATO).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DIETRO AVETE PIEDE E TESTA PER FARE PARTIRE IL GIOCO , QUINDI SIETE I PRIMI AD IMPOSTARE CON A TURNO UNO DEI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SE FATICHIAMO IN IMPOSTAZIONE ABBIAMO SEMRE LA GIOCATA LUNGA.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VITTO E AGNE LE DISTANZE CORRETTE FRA I REPARTI LE FATE VOI. GRINTA E IDEE LI' IN MEZZO, UN PO' </a:t>
          </a:r>
          <a:r>
            <a:rPr kumimoji="0" lang="it-IT" sz="1100" b="1" i="0" u="none" strike="noStrike" kern="0" cap="small" spc="0" normalizeH="0" baseline="0" noProof="0">
              <a:ln>
                <a:noFill/>
              </a:ln>
              <a:solidFill>
                <a:prstClr val="black"/>
              </a:solidFill>
              <a:effectLst/>
              <a:uLnTx/>
              <a:uFillTx/>
              <a:latin typeface="+mn-lt"/>
              <a:ea typeface="+mn-ea"/>
              <a:cs typeface="+mn-cs"/>
            </a:rPr>
            <a:t>DI FACCIA TOSTA </a:t>
          </a:r>
          <a:r>
            <a:rPr kumimoji="0" lang="it-IT" sz="1100" b="0" i="0" u="none" strike="noStrike" kern="0" cap="small" spc="0" normalizeH="0" baseline="0" noProof="0">
              <a:ln>
                <a:noFill/>
              </a:ln>
              <a:solidFill>
                <a:prstClr val="black"/>
              </a:solidFill>
              <a:effectLst/>
              <a:uLnTx/>
              <a:uFillTx/>
              <a:latin typeface="+mn-lt"/>
              <a:ea typeface="+mn-ea"/>
              <a:cs typeface="+mn-cs"/>
            </a:rPr>
            <a:t>E PROVIAMOLA LA GIOCATA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CATENE LATERALI TERZINO-ESTERNO MUOVERSI IN MANIERA COORDINATA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--SOVRAPPOSIZIONE DEL TERZINO O RICERCA DELLA PROFOONDITA' DELL'ALA PER IL CROSS DA FONDO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--ALA CHE ENTRA DENTRO AL CAMPO PER ARRIVARE AL TIRO O PER PALLA FILTRANTE O UNODUE COL CENTRAVANTI.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--PALLA DA DIETRO PER LE DUE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TREQUARTI: WOLF, COMPITO IMPORTANTE, HAI QUALITA' E CORSA E MI PIACE COME  INTERPRETI QUESTO RUOLO AL MEGLIO. IN NON POSSESSO TI VOGLIO DIETRO LA LINEA DELLA PALLA FAI UN PASSO IN MEZZO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ATTACCO: VENTU CENTRALE. TRIANGOLO, SCAMBIO STRETTO CON WOLF E VIA. UNO VIENE INCONTRO L'ALTRO VA. TENETE SU' LA PALLA. E RICORDATEVI CHE CON LA GIOCATA SEMPLICE SPESSO SI ARRIVA IN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GIOCARE CON I COMPAGNI: SCARICO DI PRIMA E VIA.MOVIMENTO SENZA PALLA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AGNE MENTRE VOI DUE STAZIONATE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VENTU RIENTRI A SALTARE IN AREA SULLE PALLE INATTIVE A SFAVORE. RESTA SU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endParaRPr lang="it-IT">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105</xdr:row>
      <xdr:rowOff>104776</xdr:rowOff>
    </xdr:to>
    <xdr:sp macro="" textlink="">
      <xdr:nvSpPr>
        <xdr:cNvPr id="2" name="CasellaDiTesto 1">
          <a:extLst>
            <a:ext uri="{FF2B5EF4-FFF2-40B4-BE49-F238E27FC236}">
              <a16:creationId xmlns:a16="http://schemas.microsoft.com/office/drawing/2014/main" id="{00000000-0008-0000-1000-000002000000}"/>
            </a:ext>
          </a:extLst>
        </xdr:cNvPr>
        <xdr:cNvSpPr txBox="1"/>
      </xdr:nvSpPr>
      <xdr:spPr>
        <a:xfrm>
          <a:off x="47625" y="380998"/>
          <a:ext cx="5153025" cy="16583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MARCO DEL REAL CHE E' VENUTO A DARCI UNA MANO E DARE IL BENVENUTO AD UN NUOVO SUTURA,YURI BARCHI.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OGGI DOBBIAMO SOPPERIRE ALLE ASSENZE. ABBIAMO INFORTUNATI E SQUALIFICATI. MA E' NELLE DIFFICOLTA' CHE QUESTA SQUADRA HA SEMPRE TIRATO FUORI IL MEGLIO. MA IO NON SONO PREOCCUPATO PERCHE' OGGI SERVE IL CUORE. E SO CHE VOI CE L'AVETE, SERVE VOGLIA DI VINCERE OGNI CONTRASTO E DI RECUPERARE OGNI PALLA. DAL  PRIMO ALL'ULTIMO MINUTO, E SO CHE FARETE DI TUTTO PER PORTARE A CASA TRE PUNTI OGGI. DA PARTE DI TUTTI SERVE MASSIMA ATTENZIONE. PER VINCERE SERVE CHE OGNUNO DI NOI FACCIA AL MEGLIO IL SUO  RUOLO CERCANDO DI AIUTARE IL COMPAGNO. DA QUESTA SITUAZIONE POSSIAMO USCIRNE SOLO SE GIOCHIAMO DI SQUADRA.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DOBBIAMO MIGLIORARE RISPETTO ALLE ULTIME VOLTE:</a:t>
          </a:r>
        </a:p>
        <a:p>
          <a:r>
            <a:rPr lang="it-IT" sz="1100" cap="small" baseline="0">
              <a:solidFill>
                <a:schemeClr val="dk1"/>
              </a:solidFill>
              <a:latin typeface="+mn-lt"/>
              <a:ea typeface="+mn-ea"/>
              <a:cs typeface="+mn-cs"/>
            </a:rPr>
            <a:t>- INNANZITUTTO L'APPROCCIO ALL'INIZIO DEI DUE TEMPI. I CALI DI CONCENTRAZIONE LI ABBIAMO SEMPRE. VANNO ELIMINATI. MARTEDI' A INIZIO RIPRESA ERAVAMO ANCORA NEGLI SPOGLIATOI E PER DIECI MINUTI CI HANNO SCHIACCIATO IN AREA...</a:t>
          </a:r>
          <a:endParaRPr lang="it-IT"/>
        </a:p>
        <a:p>
          <a:r>
            <a:rPr lang="it-IT" sz="1100" cap="small" baseline="0">
              <a:solidFill>
                <a:schemeClr val="dk1"/>
              </a:solidFill>
              <a:latin typeface="+mn-lt"/>
              <a:ea typeface="+mn-ea"/>
              <a:cs typeface="+mn-cs"/>
            </a:rPr>
            <a:t>- GESTIONE DEI TEMPI IN CAMPO. NON C'E' BISOGNO CHE VI RICORDI COM'E' NATO IL LORO GOL L'ULTIMA VOLTA.... QUESTO E' SINTOMO DI POCA LUCIDITA'.....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MALLO LA DAVANTI C'E' DA SPORTELLARE STASERA OK?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RITENERE CHE SIA MEGLIO CAMBIARE  MODULO: GIOCHIAMO COL 4-4-2 IN LINEA.  FORMAZIONE. </a:t>
          </a:r>
        </a:p>
        <a:p>
          <a:r>
            <a:rPr lang="it-IT" sz="1100" cap="small" baseline="0">
              <a:solidFill>
                <a:schemeClr val="dk1"/>
              </a:solidFill>
              <a:latin typeface="+mn-lt"/>
              <a:ea typeface="+mn-ea"/>
              <a:cs typeface="+mn-cs"/>
            </a:rPr>
            <a:t>SENZA TREQUARTISTA MA CON DUE ESTERNI CHE HANNO CORSA.</a:t>
          </a:r>
        </a:p>
        <a:p>
          <a:r>
            <a:rPr lang="it-IT" sz="1100" cap="small" baseline="0">
              <a:solidFill>
                <a:schemeClr val="dk1"/>
              </a:solidFill>
              <a:latin typeface="+mn-lt"/>
              <a:ea typeface="+mn-ea"/>
              <a:cs typeface="+mn-cs"/>
            </a:rPr>
            <a:t>- DAI TERZINI OGGI VOGLIO MASSIMA ATTENZIONE  IN FASE DIFENSIVA. DEI DUE SALE SOLO ABI QUANDO NE HA LA POSSIBILITA'. TU ROBBI HAI FRANZ DAVANTI E ALLA SPINTA CI PENSA LUI. PERCIO' RESTA IN POSIZIONE. ATTENTO ALLA LINEA.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LUCA.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LUCA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CAMBIAMO MODO</a:t>
          </a:r>
          <a:r>
            <a:rPr lang="it-IT" sz="1100" cap="small" baseline="0">
              <a:solidFill>
                <a:schemeClr val="dk1"/>
              </a:solidFill>
              <a:latin typeface="+mn-lt"/>
              <a:ea typeface="+mn-ea"/>
              <a:cs typeface="+mn-cs"/>
            </a:rPr>
            <a:t> DI STARE IN CAMPO. ABBIAMO DUE CENTRALI:</a:t>
          </a:r>
          <a:r>
            <a:rPr lang="it-IT" sz="1100" cap="small">
              <a:solidFill>
                <a:schemeClr val="dk1"/>
              </a:solidFill>
              <a:latin typeface="+mn-lt"/>
              <a:ea typeface="+mn-ea"/>
              <a:cs typeface="+mn-cs"/>
            </a:rPr>
            <a:t>  GUERRO E VITTO, UNO</a:t>
          </a:r>
          <a:r>
            <a:rPr lang="it-IT" sz="1100" cap="small" baseline="0">
              <a:solidFill>
                <a:schemeClr val="dk1"/>
              </a:solidFill>
              <a:latin typeface="+mn-lt"/>
              <a:ea typeface="+mn-ea"/>
              <a:cs typeface="+mn-cs"/>
            </a:rPr>
            <a:t> ROMPE L'ALTRO COSTRUISCE</a:t>
          </a:r>
          <a:r>
            <a:rPr lang="it-IT" sz="1100" cap="small">
              <a:solidFill>
                <a:schemeClr val="dk1"/>
              </a:solidFill>
              <a:latin typeface="+mn-lt"/>
              <a:ea typeface="+mn-ea"/>
              <a:cs typeface="+mn-cs"/>
            </a:rPr>
            <a:t>: I TEMPI DELLA SQUADRA PASSANO DA LI'. </a:t>
          </a:r>
          <a:r>
            <a:rPr lang="it-IT" sz="1100" b="1" cap="small" baseline="0">
              <a:solidFill>
                <a:schemeClr val="dk1"/>
              </a:solidFill>
              <a:latin typeface="+mn-lt"/>
              <a:ea typeface="+mn-ea"/>
              <a:cs typeface="+mn-cs"/>
            </a:rPr>
            <a:t>MUOVETEVI  IN ORIZZONTALE E NON IN VERTICALE. SE NON RESTIAMO IN POSIZIONE TUTTA LA SQUADRA NE RISENTE.</a:t>
          </a:r>
        </a:p>
        <a:p>
          <a:r>
            <a:rPr lang="it-IT" sz="1100" cap="small">
              <a:solidFill>
                <a:schemeClr val="dk1"/>
              </a:solidFill>
              <a:latin typeface="+mn-lt"/>
              <a:ea typeface="+mn-ea"/>
              <a:cs typeface="+mn-cs"/>
            </a:rPr>
            <a:t> I DUE ESTERNI OGGI SONO QUELLI CHE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DEVONO FARE </a:t>
          </a:r>
          <a:r>
            <a:rPr lang="it-IT" sz="1100" cap="small" baseline="0">
              <a:solidFill>
                <a:schemeClr val="dk1"/>
              </a:solidFill>
              <a:latin typeface="+mn-lt"/>
              <a:ea typeface="+mn-ea"/>
              <a:cs typeface="+mn-cs"/>
            </a:rPr>
            <a:t>COPERTUURA MA ANCHE GIOCO! PERCIO' DOVETE </a:t>
          </a:r>
          <a:r>
            <a:rPr lang="it-IT" sz="1100" cap="small">
              <a:solidFill>
                <a:schemeClr val="dk1"/>
              </a:solidFill>
              <a:latin typeface="+mn-lt"/>
              <a:ea typeface="+mn-ea"/>
              <a:cs typeface="+mn-cs"/>
            </a:rPr>
            <a:t>MUOVERVI CON INTELLIGENZA:  NON SCAPPIAMO SEMPRE MA VENIAMO ANCHE INCONTRO AL PALLONE. IN NON POSSESSO  DOBBIAMO COPRIRE</a:t>
          </a:r>
          <a:r>
            <a:rPr lang="it-IT" sz="1100" cap="small" baseline="0">
              <a:solidFill>
                <a:schemeClr val="dk1"/>
              </a:solidFill>
              <a:latin typeface="+mn-lt"/>
              <a:ea typeface="+mn-ea"/>
              <a:cs typeface="+mn-cs"/>
            </a:rPr>
            <a:t> IL TERZINO IN FASE OFFENSIVA DOBBIAMO CERCARE  DI METTERE IN MEZZO PIU' PALLONI POSSIBILE.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FRANZ</a:t>
          </a:r>
          <a:r>
            <a:rPr lang="it-IT" sz="1100" cap="small" baseline="0">
              <a:solidFill>
                <a:schemeClr val="dk1"/>
              </a:solidFill>
              <a:latin typeface="+mn-lt"/>
              <a:ea typeface="+mn-ea"/>
              <a:cs typeface="+mn-cs"/>
            </a:rPr>
            <a:t>  O SIMO</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VENTU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PRENDITI QUALCHE BUONA PUNIZIONE, FAI RESOPIRARE LA SQUADRA. VENTU TU SEI PIU' DINAMICO DEL MALLO, TI CHIEDO VISTO CHE GIOCHIAMO SENZA IL TREQUARTISTA,</a:t>
          </a:r>
          <a:r>
            <a:rPr lang="it-IT" sz="1100" cap="small" baseline="0">
              <a:solidFill>
                <a:schemeClr val="dk1"/>
              </a:solidFill>
              <a:latin typeface="+mn-lt"/>
              <a:ea typeface="+mn-ea"/>
              <a:cs typeface="+mn-cs"/>
            </a:rPr>
            <a:t> DI ESSERE TU AD ANDARE A DARE FASTIDIO AL LORO CENTRALE DI CENTROCAMPO IN FASE DI COSTRUZIONE. OGGI SERVE SACRIFICIO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P</a:t>
          </a:r>
          <a:r>
            <a:rPr lang="it-IT" sz="1100" cap="small">
              <a:solidFill>
                <a:schemeClr val="dk1"/>
              </a:solidFill>
              <a:latin typeface="+mn-lt"/>
              <a:ea typeface="+mn-ea"/>
              <a:cs typeface="+mn-cs"/>
            </a:rPr>
            <a:t>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VITTO.  </a:t>
          </a:r>
        </a:p>
        <a:p>
          <a:r>
            <a:rPr lang="it-IT" sz="1100"/>
            <a:t>PUNIZIONI:</a:t>
          </a:r>
          <a:r>
            <a:rPr lang="it-IT" sz="1100" baseline="0"/>
            <a:t> VENTU</a:t>
          </a:r>
          <a:r>
            <a:rPr lang="it-IT" sz="1100"/>
            <a:t>/MALLO.</a:t>
          </a:r>
        </a:p>
        <a:p>
          <a:r>
            <a:rPr lang="it-IT" sz="1100"/>
            <a:t>DIFFIDATI: </a:t>
          </a:r>
          <a:r>
            <a:rPr lang="it-IT" sz="1100" b="1"/>
            <a:t> GUERRO </a:t>
          </a:r>
          <a:r>
            <a:rPr lang="it-IT" sz="1100" b="0"/>
            <a:t>- BORGHI </a:t>
          </a:r>
          <a:r>
            <a:rPr lang="it-IT" sz="1100"/>
            <a:t>- GIMMI</a:t>
          </a:r>
        </a:p>
      </xdr:txBody>
    </xdr:sp>
    <xdr:clientData/>
  </xdr:twoCellAnchor>
  <xdr:twoCellAnchor>
    <xdr:from>
      <xdr:col>0</xdr:col>
      <xdr:colOff>47625</xdr:colOff>
      <xdr:row>2</xdr:row>
      <xdr:rowOff>38100</xdr:rowOff>
    </xdr:from>
    <xdr:to>
      <xdr:col>8</xdr:col>
      <xdr:colOff>381000</xdr:colOff>
      <xdr:row>59</xdr:row>
      <xdr:rowOff>76200</xdr:rowOff>
    </xdr:to>
    <xdr:sp macro="" textlink="">
      <xdr:nvSpPr>
        <xdr:cNvPr id="11" name="CasellaDiTesto 10">
          <a:extLst>
            <a:ext uri="{FF2B5EF4-FFF2-40B4-BE49-F238E27FC236}">
              <a16:creationId xmlns:a16="http://schemas.microsoft.com/office/drawing/2014/main" id="{00000000-0008-0000-1000-00000B000000}"/>
            </a:ext>
          </a:extLst>
        </xdr:cNvPr>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77</xdr:row>
      <xdr:rowOff>142875</xdr:rowOff>
    </xdr:to>
    <xdr:sp macro="" textlink="">
      <xdr:nvSpPr>
        <xdr:cNvPr id="12" name="CasellaDiTesto 1">
          <a:extLst>
            <a:ext uri="{FF2B5EF4-FFF2-40B4-BE49-F238E27FC236}">
              <a16:creationId xmlns:a16="http://schemas.microsoft.com/office/drawing/2014/main" id="{00000000-0008-0000-1000-00000C000000}"/>
            </a:ext>
          </a:extLst>
        </xdr:cNvPr>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3" name="CasellaDiTesto 12">
          <a:extLst>
            <a:ext uri="{FF2B5EF4-FFF2-40B4-BE49-F238E27FC236}">
              <a16:creationId xmlns:a16="http://schemas.microsoft.com/office/drawing/2014/main" id="{00000000-0008-0000-1000-00000D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5" name="CasellaDiTesto 14">
          <a:extLst>
            <a:ext uri="{FF2B5EF4-FFF2-40B4-BE49-F238E27FC236}">
              <a16:creationId xmlns:a16="http://schemas.microsoft.com/office/drawing/2014/main" id="{00000000-0008-0000-1000-00000F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6" name="CasellaDiTesto 15">
          <a:extLst>
            <a:ext uri="{FF2B5EF4-FFF2-40B4-BE49-F238E27FC236}">
              <a16:creationId xmlns:a16="http://schemas.microsoft.com/office/drawing/2014/main" id="{00000000-0008-0000-1000-000010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7" name="CasellaDiTesto 16">
          <a:extLst>
            <a:ext uri="{FF2B5EF4-FFF2-40B4-BE49-F238E27FC236}">
              <a16:creationId xmlns:a16="http://schemas.microsoft.com/office/drawing/2014/main" id="{00000000-0008-0000-1000-000011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111</xdr:row>
      <xdr:rowOff>79375</xdr:rowOff>
    </xdr:to>
    <xdr:sp macro="" textlink="">
      <xdr:nvSpPr>
        <xdr:cNvPr id="18" name="CasellaDiTesto 17">
          <a:extLst>
            <a:ext uri="{FF2B5EF4-FFF2-40B4-BE49-F238E27FC236}">
              <a16:creationId xmlns:a16="http://schemas.microsoft.com/office/drawing/2014/main" id="{00000000-0008-0000-1000-000012000000}"/>
            </a:ext>
          </a:extLst>
        </xdr:cNvPr>
        <xdr:cNvSpPr txBox="1"/>
      </xdr:nvSpPr>
      <xdr:spPr>
        <a:xfrm>
          <a:off x="47625" y="387352"/>
          <a:ext cx="5111750" cy="17916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PARTITA CHE NASCONDE MILLE INSIDIE QUESTA. </a:t>
          </a:r>
        </a:p>
        <a:p>
          <a:pPr algn="l" rtl="0">
            <a:defRPr sz="1000"/>
          </a:pPr>
          <a:r>
            <a:rPr lang="it-IT" sz="1100" b="0" i="0" u="none" strike="noStrike" baseline="0">
              <a:solidFill>
                <a:srgbClr val="000000"/>
              </a:solidFill>
              <a:latin typeface="Calibri"/>
            </a:rPr>
            <a:t>SONO UNA SQUADRA IN SALUTE, ANCORA IMBATTUTI COME NOI,  SOLO 4 GOL SUBITI COME NOI</a:t>
          </a:r>
        </a:p>
        <a:p>
          <a:pPr algn="l" rtl="0">
            <a:defRPr sz="1000"/>
          </a:pPr>
          <a:r>
            <a:rPr lang="it-IT" sz="1100" b="0" i="0" u="none" strike="noStrike" baseline="0">
              <a:solidFill>
                <a:srgbClr val="000000"/>
              </a:solidFill>
              <a:latin typeface="Calibri"/>
            </a:rPr>
            <a:t>ENTRIAMO IN CAMPO CONVINTI DI PORTARE TRE QUI DENTRO. E FACCIAMO LA PARTITA. CAMBIAMO QUALCOSA A LIVELLO DI DISPOSIZIONE IN CAMPO, GIOCHIAMO CON UN CC DUE MEZZE E  DUE ESTERNI  (ALTI  IN FASE DI POSSESSO E CENTROCAMPISTI IN NON POSSESSO ), LORO MI ASPETTO GIOCHINO CON 5 CENTROCAMPISTI  QUINDI E' IMPORTANTE NON ESSERE IN INFERIORITA' NELLA ZONA NEVRALGICA DEL CAMPO</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TANTA GRINTA, MASSIMA ATTENZIONE AI PARTICOLARI E ALLE COSE CHE VI CHIEDO SI PERO'. BISOGNA CRESCERE A LIVELLO DI PERSONALITA' ADESSO.</a:t>
          </a:r>
        </a:p>
        <a:p>
          <a:pPr algn="l" rtl="0">
            <a:defRPr sz="1000"/>
          </a:pPr>
          <a:r>
            <a:rPr lang="it-IT" sz="1100" b="0" i="0" u="none" strike="noStrike" baseline="0">
              <a:solidFill>
                <a:srgbClr val="000000"/>
              </a:solidFill>
              <a:latin typeface="Calibri"/>
            </a:rPr>
            <a:t>COME SEMPRE E' FONDAMENTALE L'APPROCCIO ALLA SFIDA, PARTENDO DA QUANDO SI ESCE DA QUI PER IL RISCALDAMENTO. </a:t>
          </a:r>
          <a:r>
            <a:rPr lang="it-IT" sz="1100" b="1" i="0" u="none" strike="noStrike" baseline="0">
              <a:solidFill>
                <a:srgbClr val="000000"/>
              </a:solidFill>
              <a:latin typeface="Calibri"/>
            </a:rPr>
            <a:t>CATTIVERIA E GRINTA</a:t>
          </a:r>
          <a:r>
            <a:rPr lang="it-IT" sz="1100" b="0" i="0" u="none" strike="noStrike" baseline="0">
              <a:solidFill>
                <a:srgbClr val="000000"/>
              </a:solidFill>
              <a:latin typeface="Calibri"/>
            </a:rPr>
            <a:t> DA SUBITO</a:t>
          </a:r>
          <a:r>
            <a:rPr lang="it-IT" sz="1100" b="1" i="0" u="none" strike="noStrike" baseline="0">
              <a:solidFill>
                <a:srgbClr val="000000"/>
              </a:solidFill>
              <a:latin typeface="Calibri"/>
            </a:rPr>
            <a:t>. CONVINZIONE NEI NOSTRI MEZZI.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ROSSO/ DIDA, CAME,,MEGLIO, ABI/ BERTA, VITTO, AGNE/ LUZ BREV,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 PRESSING ALTO, CI STIAMO ABITUANDO AD AGGREDIRE GLI AVVERSARI NELLA LORO META'. IL PRESSING SE FATTO VA FATTO IN MANIERA INTELLIGENTE, SE PARTE ALLORA BISOGNA CHE SI ACCORCI TUTTI.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ALTA CON GIRO PALLA VELOCE NELLA META' CAMPO AVVERSARIA. ZERO PALLA TRA I PIEDI OGGI. STOP E VIA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  SE FATICHIAMO IN IMPOSTAZIONE PROVATE SE C'E' SPAZIO L'IMBECCATA PER LE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OGGI MI ASPETTO UN  LORO CC FOLTO , NOI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VITTO SENSO DELLA POSIZIONE.  MOVIMENTI IN ORIZZONTALE E  QUALCUNO IN VERTICALE (SE VAI DIETRO DEVE RESTARE AGNE O IL BERTA , NON FARTI TIRARE FUORI POSIZIONE)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GIOCHIAMO A TRE , CON I LATERALI CHE IN POSSESSO SONO  ALTI MENTRE IN NON POSSESSO SI ABBASSANO IN UN CC  A 5. I MOVIMENTI SONO QUELLI DEL 442 ATTACCHIAMO LA PROFONDITA PER CERCARE IL CROSS DAL FONDO, RISPETTIAMO LA SOVRAPPOSIZIONE DEL TERZINO, ANDIAMO SUL SECONDO PALO SE IL CROSS ARRIVA DALLA PARTE OPPOSTA.  NEGLI ULTIMI 20/25 METRI SI PROVA IL TIRO . SE GIOCANO DAL BASSO USCITE SUI TERZINI , MENTRE IL BREV USCIRA' SUI DUE CENTRALI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RIFERIMENTO IN MEZZO. CLASSICO LAVORO DI QUANTITA E QULAITA. LA IN MEZZO SAPPIAMO CHE C'E' UN RIFERIMENTO  PER TENETR SU'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RICORDATEVI CHE CON LA GIOCATA SEMPLICE SPESSO SI ARRIVA IN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RIENTRI A SALTARE IN AREA SULLE PALLE INATTIVE A SFAVORE. SE RECUPERIAMO PALLA PRONTI A SFRUTTARE LA RIPARTENZA IN VELOCITA'. DI LUZ E BONNI CHE SI ALTERNERANNO A RESTARE SU'.</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AGNE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algn="l" rtl="0">
            <a:defRPr sz="1000"/>
          </a:pPr>
          <a:br>
            <a:rPr lang="it-IT" sz="1100"/>
          </a:br>
          <a:endParaRPr lang="it-IT" sz="1100" b="0" i="0" u="none" strike="noStrike" baseline="0">
            <a:solidFill>
              <a:srgbClr val="000000"/>
            </a:solidFill>
            <a:latin typeface="Calibri"/>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a:extLst>
            <a:ext uri="{FF2B5EF4-FFF2-40B4-BE49-F238E27FC236}">
              <a16:creationId xmlns:a16="http://schemas.microsoft.com/office/drawing/2014/main" id="{00000000-0008-0000-1100-000002000000}"/>
            </a:ext>
          </a:extLst>
        </xdr:cNvPr>
        <xdr:cNvSpPr txBox="1"/>
      </xdr:nvSpPr>
      <xdr:spPr>
        <a:xfrm>
          <a:off x="47625" y="38100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1100-00000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42022</xdr:colOff>
      <xdr:row>2</xdr:row>
      <xdr:rowOff>56030</xdr:rowOff>
    </xdr:from>
    <xdr:to>
      <xdr:col>8</xdr:col>
      <xdr:colOff>378199</xdr:colOff>
      <xdr:row>104</xdr:row>
      <xdr:rowOff>1</xdr:rowOff>
    </xdr:to>
    <xdr:sp macro="" textlink="">
      <xdr:nvSpPr>
        <xdr:cNvPr id="24" name="CasellaDiTesto 23">
          <a:extLst>
            <a:ext uri="{FF2B5EF4-FFF2-40B4-BE49-F238E27FC236}">
              <a16:creationId xmlns:a16="http://schemas.microsoft.com/office/drawing/2014/main" id="{00000000-0008-0000-1100-000018000000}"/>
            </a:ext>
          </a:extLst>
        </xdr:cNvPr>
        <xdr:cNvSpPr txBox="1"/>
      </xdr:nvSpPr>
      <xdr:spPr>
        <a:xfrm>
          <a:off x="42022" y="392206"/>
          <a:ext cx="5196728" cy="170889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b="0" u="none" cap="small" baseline="0">
              <a:solidFill>
                <a:schemeClr val="dk1"/>
              </a:solidFill>
              <a:latin typeface="+mn-lt"/>
              <a:ea typeface="+mn-ea"/>
              <a:cs typeface="+mn-cs"/>
            </a:rPr>
            <a:t>L'ERRORE CHE SI RISCHIA OGGI E' QUELLO DI SOTTOVALUTARE L'IMPEGNO. VOGLIO UN APPROCCIO CORRETTO AL MATCH. MASSIMO RISPETTO PER LORO, CHE HANNO VINTO A PRATISSOLO, MA E' ARRIVATO IL MOMENTO DI PRENDERE LA VETTA DEL GIRONE SIGNORI. QUINDI SOLITA PARTENZA A CANNONE, CERCHIAMO DI FARE</a:t>
          </a:r>
          <a:r>
            <a:rPr lang="it-IT" sz="1100" u="none" cap="small" baseline="0">
              <a:solidFill>
                <a:schemeClr val="dk1"/>
              </a:solidFill>
              <a:latin typeface="+mn-lt"/>
              <a:ea typeface="+mn-ea"/>
              <a:cs typeface="+mn-cs"/>
            </a:rPr>
            <a:t> LA PARTITA E GESTIRE IL PALLEGGIO ED IL POSSESSO. </a:t>
          </a:r>
        </a:p>
        <a:p>
          <a:r>
            <a:rPr lang="it-IT" sz="1100" u="none" cap="small" baseline="0">
              <a:solidFill>
                <a:schemeClr val="dk1"/>
              </a:solidFill>
              <a:latin typeface="+mn-lt"/>
              <a:ea typeface="+mn-ea"/>
              <a:cs typeface="+mn-cs"/>
            </a:rPr>
            <a:t>SOLITO ATTEGGIAMENTO DI SEMPRE, CERCHIAMO DI STARE ALTI E SOLITA CURA PARTICOLARE ALLE DISTANZE TRA I REPARTI, BASTA POCO IN CASA PER SFILACCIARSI BASTA UN ATTIMO PER ESSERE TROPPO BASSI, SCHIACCIARCI O ALLUNGARCI TROPPO. LA RICETTA E' SEMPRE LA STESSA TANTA GRINTA, MASSIMA ATTENZIONE AI PARTICOLARI.</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CARNEVALI/BONNI, CAME, FICCA, MEGLIO/ WOLF, LUCA, AGNE/ LUZ, VENTU, TINI</a:t>
          </a:r>
        </a:p>
        <a:p>
          <a:pPr eaLnBrk="1" fontAlgn="auto" latinLnBrk="0" hangingPunct="1"/>
          <a:endParaRPr lang="it-IT" sz="1100" b="1"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 PRESSING ALTO, CI STIAMO ABITUANDO AD AGGREDIRE GLI AVVERSARI NELLA LORO META'. IL PRESSING SE FATTO VA FATTO IN MANIERA INTELLIGENTE, SE PARTE ALLORA BISOGNA CHE SI ACCORCI TUTTI.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ALTA CON GIRO PALLA VELOCE NELLA META' CAMPO AVVERSARIA. ZERO PALLA TRA I PIEDI OGGI. STOP E VIA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a:t>
          </a:r>
          <a:r>
            <a:rPr kumimoji="0" lang="it-IT" sz="1100" b="1" i="0" u="none" strike="noStrike" kern="0" cap="small" spc="0" normalizeH="0" baseline="0" noProof="0">
              <a:ln>
                <a:noFill/>
              </a:ln>
              <a:solidFill>
                <a:prstClr val="black"/>
              </a:solidFill>
              <a:effectLst/>
              <a:uLnTx/>
              <a:uFillTx/>
              <a:latin typeface="+mn-lt"/>
              <a:ea typeface="+mn-ea"/>
              <a:cs typeface="+mn-cs"/>
            </a:rPr>
            <a:t>: RIMESSE LATERALI ATTACCATI ALL'UOMO RAGAZZI</a:t>
          </a:r>
          <a:r>
            <a:rPr kumimoji="0" lang="it-IT" sz="1100" b="0" i="0" u="none" strike="noStrike" kern="0" cap="small" spc="0" normalizeH="0" baseline="0" noProof="0">
              <a:ln>
                <a:noFill/>
              </a:ln>
              <a:solidFill>
                <a:prstClr val="black"/>
              </a:solidFill>
              <a:effectLst/>
              <a:uLnTx/>
              <a:uFillTx/>
              <a:latin typeface="+mn-lt"/>
              <a:ea typeface="+mn-ea"/>
              <a:cs typeface="+mn-cs"/>
            </a:rPr>
            <a:t>.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  SE FATICHIAMO IN IMPOSTAZIONE PROVATE SE C'E' SPAZIO L'IMBECCATA PER LE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OGGI MI ASPETTO UN  LORO CC FOLTO , NOI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LUCA SENSO DELLA POSIZIONE.  MOVIMENTI IN ORIZZONTALE E GIRO PALLA VELOCE  GIOCATE SEMPLICI.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GIOCHIAMO A TRE , CON I LATERALI CHE IN POSSESSO SONO  ALTI MENTRE IN NON POSSESSO SI ABBASSANO IN UN CC  A 5. I MOVIMENTI SONO QUELLI DEL 442 ATTACCHIAMO LA PROFONDITA PER CERCARE IL CROSS DAL FONDO, RISPETTIAMO LA SOVRAPPOSIZIONE DEL TERZINO, ANDIAMO SUL SECONDO PALO SE IL CROSS ARRIVA DALLA PARTE OPPOSTA.  NEGLI ULTIMI 20/25 METRI SI PROVA IL TIRO . SE GIOCANO DAL BASSO USCITE SUI TERZINI , MENTRE IL BREV USCIRA' SUI DUE CENTRALI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VENTU RIFERIMENTO IN MEZZO. CLASSICO LAVORO DI QUANTITA E QUALITA. LA IN MEZZO SAPPIAMO CHE C'E' UN RIFERIMENTO  PER TENETR SU'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RICORDATEVI CHE CON LA GIOCATA SEMPLICE SPESSO SI ARRIVA IN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VENTU RIENTRI A SALTARE IN AREA SULLE PALLE INATTIVE A SFAVORE. SE RECUPERIAMO PALLA PRONTI A SFRUTTARE LA RIPARTENZA IN VELOCITA'. DI LUZ E TINI CHE SI ALTERNERANNO A RESTARE SU'.</a:t>
          </a:r>
        </a:p>
        <a:p>
          <a:pPr marL="0" marR="0" indent="0" defTabSz="914400" eaLnBrk="1" fontAlgn="auto" latinLnBrk="0" hangingPunct="1">
            <a:lnSpc>
              <a:spcPct val="100000"/>
            </a:lnSpc>
            <a:spcBef>
              <a:spcPts val="0"/>
            </a:spcBef>
            <a:spcAft>
              <a:spcPts val="0"/>
            </a:spcAft>
            <a:buClrTx/>
            <a:buSzTx/>
            <a:buFontTx/>
            <a:buNone/>
            <a:tabLst/>
            <a:defRPr/>
          </a:pPr>
          <a:r>
            <a:rPr lang="it-IT" sz="1100" u="none" cap="small">
              <a:solidFill>
                <a:schemeClr val="dk1"/>
              </a:solidFill>
              <a:latin typeface="+mn-lt"/>
              <a:ea typeface="+mn-ea"/>
              <a:cs typeface="+mn-cs"/>
            </a:rPr>
            <a:t>MASSIMA CONVINZIONE SUI CALCI PIAZZATI E SUI CORNER RAGAZZI, POSSIAMO FARGLI MALE, A PATTO CHE ENTRIAMO SENZA PAURA E CON LA CONVINZIONE DI FAR GOL</a:t>
          </a:r>
        </a:p>
        <a:p>
          <a:endParaRPr lang="it-IT" sz="1100"/>
        </a:p>
        <a:p>
          <a:r>
            <a:rPr lang="it-IT" sz="1100"/>
            <a:t>-RIGORI: AGNE/MEGLIO</a:t>
          </a:r>
        </a:p>
        <a:p>
          <a:r>
            <a:rPr lang="it-IT" sz="1100"/>
            <a:t>-PUNIZIONI: AGNE/MEGLIO</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endParaRPr lang="it-IT" sz="1100"/>
        </a:p>
        <a:p>
          <a:endParaRPr lang="it-IT" sz="1100" b="1"/>
        </a:p>
        <a:p>
          <a:r>
            <a:rPr lang="it-IT" sz="1100" b="1"/>
            <a:t>DIFFIDA: LUZ</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19" name="CasellaDiTesto 18">
          <a:extLst>
            <a:ext uri="{FF2B5EF4-FFF2-40B4-BE49-F238E27FC236}">
              <a16:creationId xmlns:a16="http://schemas.microsoft.com/office/drawing/2014/main" id="{00000000-0008-0000-1200-000013000000}"/>
            </a:ext>
          </a:extLst>
        </xdr:cNvPr>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0" name="CasellaDiTesto 19">
          <a:extLst>
            <a:ext uri="{FF2B5EF4-FFF2-40B4-BE49-F238E27FC236}">
              <a16:creationId xmlns:a16="http://schemas.microsoft.com/office/drawing/2014/main" id="{00000000-0008-0000-1200-000014000000}"/>
            </a:ext>
          </a:extLst>
        </xdr:cNvPr>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1" name="CasellaDiTesto 20">
          <a:extLst>
            <a:ext uri="{FF2B5EF4-FFF2-40B4-BE49-F238E27FC236}">
              <a16:creationId xmlns:a16="http://schemas.microsoft.com/office/drawing/2014/main" id="{00000000-0008-0000-1200-000015000000}"/>
            </a:ext>
          </a:extLst>
        </xdr:cNvPr>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2" name="CasellaDiTesto 21">
          <a:extLst>
            <a:ext uri="{FF2B5EF4-FFF2-40B4-BE49-F238E27FC236}">
              <a16:creationId xmlns:a16="http://schemas.microsoft.com/office/drawing/2014/main" id="{00000000-0008-0000-1200-000016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3" name="CasellaDiTesto 22">
          <a:extLst>
            <a:ext uri="{FF2B5EF4-FFF2-40B4-BE49-F238E27FC236}">
              <a16:creationId xmlns:a16="http://schemas.microsoft.com/office/drawing/2014/main" id="{00000000-0008-0000-1200-000017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4" name="CasellaDiTesto 23">
          <a:extLst>
            <a:ext uri="{FF2B5EF4-FFF2-40B4-BE49-F238E27FC236}">
              <a16:creationId xmlns:a16="http://schemas.microsoft.com/office/drawing/2014/main" id="{00000000-0008-0000-1200-000018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5" name="CasellaDiTesto 24">
          <a:extLst>
            <a:ext uri="{FF2B5EF4-FFF2-40B4-BE49-F238E27FC236}">
              <a16:creationId xmlns:a16="http://schemas.microsoft.com/office/drawing/2014/main" id="{00000000-0008-0000-1200-000019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6" name="CasellaDiTesto 25">
          <a:extLst>
            <a:ext uri="{FF2B5EF4-FFF2-40B4-BE49-F238E27FC236}">
              <a16:creationId xmlns:a16="http://schemas.microsoft.com/office/drawing/2014/main" id="{00000000-0008-0000-1200-00001A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7" name="CasellaDiTesto 26">
          <a:extLst>
            <a:ext uri="{FF2B5EF4-FFF2-40B4-BE49-F238E27FC236}">
              <a16:creationId xmlns:a16="http://schemas.microsoft.com/office/drawing/2014/main" id="{00000000-0008-0000-1200-00001B000000}"/>
            </a:ext>
          </a:extLst>
        </xdr:cNvPr>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8" name="CasellaDiTesto 27">
          <a:extLst>
            <a:ext uri="{FF2B5EF4-FFF2-40B4-BE49-F238E27FC236}">
              <a16:creationId xmlns:a16="http://schemas.microsoft.com/office/drawing/2014/main" id="{00000000-0008-0000-1200-00001C000000}"/>
            </a:ext>
          </a:extLst>
        </xdr:cNvPr>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9" name="CasellaDiTesto 28">
          <a:extLst>
            <a:ext uri="{FF2B5EF4-FFF2-40B4-BE49-F238E27FC236}">
              <a16:creationId xmlns:a16="http://schemas.microsoft.com/office/drawing/2014/main" id="{00000000-0008-0000-1200-00001D000000}"/>
            </a:ext>
          </a:extLst>
        </xdr:cNvPr>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0" name="CasellaDiTesto 29">
          <a:extLst>
            <a:ext uri="{FF2B5EF4-FFF2-40B4-BE49-F238E27FC236}">
              <a16:creationId xmlns:a16="http://schemas.microsoft.com/office/drawing/2014/main" id="{00000000-0008-0000-1200-00001E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1" name="CasellaDiTesto 30">
          <a:extLst>
            <a:ext uri="{FF2B5EF4-FFF2-40B4-BE49-F238E27FC236}">
              <a16:creationId xmlns:a16="http://schemas.microsoft.com/office/drawing/2014/main" id="{00000000-0008-0000-1200-00001F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2" name="CasellaDiTesto 31">
          <a:extLst>
            <a:ext uri="{FF2B5EF4-FFF2-40B4-BE49-F238E27FC236}">
              <a16:creationId xmlns:a16="http://schemas.microsoft.com/office/drawing/2014/main" id="{00000000-0008-0000-1200-000020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3" name="CasellaDiTesto 32">
          <a:extLst>
            <a:ext uri="{FF2B5EF4-FFF2-40B4-BE49-F238E27FC236}">
              <a16:creationId xmlns:a16="http://schemas.microsoft.com/office/drawing/2014/main" id="{00000000-0008-0000-1200-000021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4" name="CasellaDiTesto 33">
          <a:extLst>
            <a:ext uri="{FF2B5EF4-FFF2-40B4-BE49-F238E27FC236}">
              <a16:creationId xmlns:a16="http://schemas.microsoft.com/office/drawing/2014/main" id="{00000000-0008-0000-1200-000022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5" name="CasellaDiTesto 34">
          <a:extLst>
            <a:ext uri="{FF2B5EF4-FFF2-40B4-BE49-F238E27FC236}">
              <a16:creationId xmlns:a16="http://schemas.microsoft.com/office/drawing/2014/main" id="{00000000-0008-0000-1200-000023000000}"/>
            </a:ext>
          </a:extLst>
        </xdr:cNvPr>
        <xdr:cNvSpPr txBox="1"/>
      </xdr:nvSpPr>
      <xdr:spPr>
        <a:xfrm>
          <a:off x="47625" y="391887"/>
          <a:ext cx="5177518" cy="25988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6" name="CasellaDiTesto 35">
          <a:extLst>
            <a:ext uri="{FF2B5EF4-FFF2-40B4-BE49-F238E27FC236}">
              <a16:creationId xmlns:a16="http://schemas.microsoft.com/office/drawing/2014/main" id="{00000000-0008-0000-12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7" name="CasellaDiTesto 36">
          <a:extLst>
            <a:ext uri="{FF2B5EF4-FFF2-40B4-BE49-F238E27FC236}">
              <a16:creationId xmlns:a16="http://schemas.microsoft.com/office/drawing/2014/main" id="{00000000-0008-0000-12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8" name="CasellaDiTesto 37">
          <a:extLst>
            <a:ext uri="{FF2B5EF4-FFF2-40B4-BE49-F238E27FC236}">
              <a16:creationId xmlns:a16="http://schemas.microsoft.com/office/drawing/2014/main" id="{00000000-0008-0000-12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9" name="CasellaDiTesto 38">
          <a:extLst>
            <a:ext uri="{FF2B5EF4-FFF2-40B4-BE49-F238E27FC236}">
              <a16:creationId xmlns:a16="http://schemas.microsoft.com/office/drawing/2014/main" id="{00000000-0008-0000-12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0" name="CasellaDiTesto 39">
          <a:extLst>
            <a:ext uri="{FF2B5EF4-FFF2-40B4-BE49-F238E27FC236}">
              <a16:creationId xmlns:a16="http://schemas.microsoft.com/office/drawing/2014/main" id="{00000000-0008-0000-12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1" name="CasellaDiTesto 40">
          <a:extLst>
            <a:ext uri="{FF2B5EF4-FFF2-40B4-BE49-F238E27FC236}">
              <a16:creationId xmlns:a16="http://schemas.microsoft.com/office/drawing/2014/main" id="{00000000-0008-0000-12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2" name="CasellaDiTesto 41">
          <a:extLst>
            <a:ext uri="{FF2B5EF4-FFF2-40B4-BE49-F238E27FC236}">
              <a16:creationId xmlns:a16="http://schemas.microsoft.com/office/drawing/2014/main" id="{00000000-0008-0000-12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3" name="CasellaDiTesto 42">
          <a:extLst>
            <a:ext uri="{FF2B5EF4-FFF2-40B4-BE49-F238E27FC236}">
              <a16:creationId xmlns:a16="http://schemas.microsoft.com/office/drawing/2014/main" id="{00000000-0008-0000-12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4" name="CasellaDiTesto 43">
          <a:extLst>
            <a:ext uri="{FF2B5EF4-FFF2-40B4-BE49-F238E27FC236}">
              <a16:creationId xmlns:a16="http://schemas.microsoft.com/office/drawing/2014/main" id="{00000000-0008-0000-1200-00002C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5" name="CasellaDiTesto 44">
          <a:extLst>
            <a:ext uri="{FF2B5EF4-FFF2-40B4-BE49-F238E27FC236}">
              <a16:creationId xmlns:a16="http://schemas.microsoft.com/office/drawing/2014/main" id="{00000000-0008-0000-12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6" name="CasellaDiTesto 45">
          <a:extLst>
            <a:ext uri="{FF2B5EF4-FFF2-40B4-BE49-F238E27FC236}">
              <a16:creationId xmlns:a16="http://schemas.microsoft.com/office/drawing/2014/main" id="{00000000-0008-0000-12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7" name="CasellaDiTesto 46">
          <a:extLst>
            <a:ext uri="{FF2B5EF4-FFF2-40B4-BE49-F238E27FC236}">
              <a16:creationId xmlns:a16="http://schemas.microsoft.com/office/drawing/2014/main" id="{00000000-0008-0000-12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8" name="CasellaDiTesto 47">
          <a:extLst>
            <a:ext uri="{FF2B5EF4-FFF2-40B4-BE49-F238E27FC236}">
              <a16:creationId xmlns:a16="http://schemas.microsoft.com/office/drawing/2014/main" id="{00000000-0008-0000-12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9" name="CasellaDiTesto 48">
          <a:extLst>
            <a:ext uri="{FF2B5EF4-FFF2-40B4-BE49-F238E27FC236}">
              <a16:creationId xmlns:a16="http://schemas.microsoft.com/office/drawing/2014/main" id="{00000000-0008-0000-12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0" name="CasellaDiTesto 49">
          <a:extLst>
            <a:ext uri="{FF2B5EF4-FFF2-40B4-BE49-F238E27FC236}">
              <a16:creationId xmlns:a16="http://schemas.microsoft.com/office/drawing/2014/main" id="{00000000-0008-0000-12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1" name="CasellaDiTesto 50">
          <a:extLst>
            <a:ext uri="{FF2B5EF4-FFF2-40B4-BE49-F238E27FC236}">
              <a16:creationId xmlns:a16="http://schemas.microsoft.com/office/drawing/2014/main" id="{00000000-0008-0000-12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2" name="CasellaDiTesto 51">
          <a:extLst>
            <a:ext uri="{FF2B5EF4-FFF2-40B4-BE49-F238E27FC236}">
              <a16:creationId xmlns:a16="http://schemas.microsoft.com/office/drawing/2014/main" id="{00000000-0008-0000-1200-000034000000}"/>
            </a:ext>
          </a:extLst>
        </xdr:cNvPr>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3" name="CasellaDiTesto 52">
          <a:extLst>
            <a:ext uri="{FF2B5EF4-FFF2-40B4-BE49-F238E27FC236}">
              <a16:creationId xmlns:a16="http://schemas.microsoft.com/office/drawing/2014/main" id="{00000000-0008-0000-1200-000035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4" name="CasellaDiTesto 53">
          <a:extLst>
            <a:ext uri="{FF2B5EF4-FFF2-40B4-BE49-F238E27FC236}">
              <a16:creationId xmlns:a16="http://schemas.microsoft.com/office/drawing/2014/main" id="{00000000-0008-0000-1200-000036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5" name="CasellaDiTesto 54">
          <a:extLst>
            <a:ext uri="{FF2B5EF4-FFF2-40B4-BE49-F238E27FC236}">
              <a16:creationId xmlns:a16="http://schemas.microsoft.com/office/drawing/2014/main" id="{00000000-0008-0000-1200-000037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6" name="CasellaDiTesto 55">
          <a:extLst>
            <a:ext uri="{FF2B5EF4-FFF2-40B4-BE49-F238E27FC236}">
              <a16:creationId xmlns:a16="http://schemas.microsoft.com/office/drawing/2014/main" id="{00000000-0008-0000-1200-00003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7" name="CasellaDiTesto 56">
          <a:extLst>
            <a:ext uri="{FF2B5EF4-FFF2-40B4-BE49-F238E27FC236}">
              <a16:creationId xmlns:a16="http://schemas.microsoft.com/office/drawing/2014/main" id="{00000000-0008-0000-12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8" name="CasellaDiTesto 57">
          <a:extLst>
            <a:ext uri="{FF2B5EF4-FFF2-40B4-BE49-F238E27FC236}">
              <a16:creationId xmlns:a16="http://schemas.microsoft.com/office/drawing/2014/main" id="{00000000-0008-0000-12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9" name="CasellaDiTesto 58">
          <a:extLst>
            <a:ext uri="{FF2B5EF4-FFF2-40B4-BE49-F238E27FC236}">
              <a16:creationId xmlns:a16="http://schemas.microsoft.com/office/drawing/2014/main" id="{00000000-0008-0000-12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0" name="CasellaDiTesto 59">
          <a:extLst>
            <a:ext uri="{FF2B5EF4-FFF2-40B4-BE49-F238E27FC236}">
              <a16:creationId xmlns:a16="http://schemas.microsoft.com/office/drawing/2014/main" id="{00000000-0008-0000-12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1" name="CasellaDiTesto 60">
          <a:extLst>
            <a:ext uri="{FF2B5EF4-FFF2-40B4-BE49-F238E27FC236}">
              <a16:creationId xmlns:a16="http://schemas.microsoft.com/office/drawing/2014/main" id="{00000000-0008-0000-1200-00003D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2" name="CasellaDiTesto 61">
          <a:extLst>
            <a:ext uri="{FF2B5EF4-FFF2-40B4-BE49-F238E27FC236}">
              <a16:creationId xmlns:a16="http://schemas.microsoft.com/office/drawing/2014/main" id="{00000000-0008-0000-12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3" name="CasellaDiTesto 62">
          <a:extLst>
            <a:ext uri="{FF2B5EF4-FFF2-40B4-BE49-F238E27FC236}">
              <a16:creationId xmlns:a16="http://schemas.microsoft.com/office/drawing/2014/main" id="{00000000-0008-0000-12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4" name="CasellaDiTesto 63">
          <a:extLst>
            <a:ext uri="{FF2B5EF4-FFF2-40B4-BE49-F238E27FC236}">
              <a16:creationId xmlns:a16="http://schemas.microsoft.com/office/drawing/2014/main" id="{00000000-0008-0000-12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5" name="CasellaDiTesto 64">
          <a:extLst>
            <a:ext uri="{FF2B5EF4-FFF2-40B4-BE49-F238E27FC236}">
              <a16:creationId xmlns:a16="http://schemas.microsoft.com/office/drawing/2014/main" id="{00000000-0008-0000-12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6" name="CasellaDiTesto 65">
          <a:extLst>
            <a:ext uri="{FF2B5EF4-FFF2-40B4-BE49-F238E27FC236}">
              <a16:creationId xmlns:a16="http://schemas.microsoft.com/office/drawing/2014/main" id="{00000000-0008-0000-12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7" name="CasellaDiTesto 66">
          <a:extLst>
            <a:ext uri="{FF2B5EF4-FFF2-40B4-BE49-F238E27FC236}">
              <a16:creationId xmlns:a16="http://schemas.microsoft.com/office/drawing/2014/main" id="{00000000-0008-0000-12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8" name="CasellaDiTesto 67">
          <a:extLst>
            <a:ext uri="{FF2B5EF4-FFF2-40B4-BE49-F238E27FC236}">
              <a16:creationId xmlns:a16="http://schemas.microsoft.com/office/drawing/2014/main" id="{00000000-0008-0000-12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9" name="CasellaDiTesto 68">
          <a:extLst>
            <a:ext uri="{FF2B5EF4-FFF2-40B4-BE49-F238E27FC236}">
              <a16:creationId xmlns:a16="http://schemas.microsoft.com/office/drawing/2014/main" id="{00000000-0008-0000-1200-000045000000}"/>
            </a:ext>
          </a:extLst>
        </xdr:cNvPr>
        <xdr:cNvSpPr txBox="1"/>
      </xdr:nvSpPr>
      <xdr:spPr>
        <a:xfrm>
          <a:off x="47625" y="391888"/>
          <a:ext cx="5177518" cy="23903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RIPARTIAMO DAL PRIMO TEMPO DI COPPA, GIOCATO ALA GRANDE, DA SQUADRA. AFFRONTIAMO UNA COMPAGINE CHE E' PER IL MOMENTO DAVANTI A NOI E CHE ALL'ANDATA CI HA MESSO IN DIFFICOLTA'. ANCHE OGGI UMILI E RISPETTOSI DEL BORETTO MA SICURI DEI NOSTRI MEZZI: SIAMO MIGLIORATI MOLTO NELLA TESTA E IN FASE DI APPROCCIO, SE COME VISTO NELLE ULTIME PRESTAZIONI RIMANIAMO CONCENTRATI E TIRARIAMO FUORI TUTTO ABBIAMO TUTTO PER FARE BENE ANCHE OGGI. QUINDI: PARTENZA A CANNONE, </a:t>
          </a:r>
          <a:r>
            <a:rPr lang="it-IT" sz="1100" b="0" u="none" cap="small" baseline="0">
              <a:solidFill>
                <a:schemeClr val="dk1"/>
              </a:solidFill>
              <a:latin typeface="+mn-lt"/>
              <a:ea typeface="+mn-ea"/>
              <a:cs typeface="+mn-cs"/>
            </a:rPr>
            <a:t>CATTIVERIA AGONISTICA SU OGNI PALLONE,  PRECISIONE NEI PASSAGGI E VOGLIA  DI VINCERE, IL MIX 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LILLO, CAP, BULGA/ BERTA/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CAP DUE TOCCHI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BERTA, HAI IL COMPITO DI INNESCARE LE PUNTE ED HAI OTTIME CAPACITA' DI INSERIMENTO: NON STAZIONARE AL PARI DELLE PUNTE MA FATTI VEDERE TRA LE LINEE. GIOCA SEMPLICE.</a:t>
          </a:r>
        </a:p>
        <a:p>
          <a:pPr eaLnBrk="1" fontAlgn="auto" latinLnBrk="0" hangingPunct="1"/>
          <a:r>
            <a:rPr lang="it-IT" sz="1100" b="0" i="0" cap="small" baseline="0">
              <a:solidFill>
                <a:schemeClr val="dk1"/>
              </a:solidFill>
              <a:effectLst/>
              <a:latin typeface="+mn-lt"/>
              <a:ea typeface="+mn-ea"/>
              <a:cs typeface="+mn-cs"/>
            </a:rPr>
            <a:t>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L'AVETE VISTO IN COPPA COL FOSDONDO.  LUZ SEI MIGLIORATO TANTISSIMO IN FASE DI GIOCO CON I COMPAGNI: SCARICO DI PRIMA E VIA. VORREI UNA COSA: UNO-DUE E TIRI DA FUORI,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BERTA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LILLO/CAP</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LILLO/CAP/BULGA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GIAN - VITTO </a:t>
          </a:r>
          <a:r>
            <a:rPr kumimoji="0" lang="it-IT" sz="1100" b="0" i="0" u="none" strike="noStrike" kern="0" cap="none" spc="0" normalizeH="0" baseline="0" noProof="0">
              <a:ln>
                <a:noFill/>
              </a:ln>
              <a:solidFill>
                <a:prstClr val="black"/>
              </a:solidFill>
              <a:effectLst/>
              <a:uLnTx/>
              <a:uFillTx/>
              <a:latin typeface="+mn-lt"/>
              <a:ea typeface="+mn-ea"/>
              <a:cs typeface="+mn-cs"/>
            </a:rPr>
            <a:t>-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36" name="CasellaDiTesto 135">
          <a:extLst>
            <a:ext uri="{FF2B5EF4-FFF2-40B4-BE49-F238E27FC236}">
              <a16:creationId xmlns:a16="http://schemas.microsoft.com/office/drawing/2014/main" id="{00000000-0008-0000-1200-00008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37" name="CasellaDiTesto 136">
          <a:extLst>
            <a:ext uri="{FF2B5EF4-FFF2-40B4-BE49-F238E27FC236}">
              <a16:creationId xmlns:a16="http://schemas.microsoft.com/office/drawing/2014/main" id="{00000000-0008-0000-1200-00008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38" name="CasellaDiTesto 137">
          <a:extLst>
            <a:ext uri="{FF2B5EF4-FFF2-40B4-BE49-F238E27FC236}">
              <a16:creationId xmlns:a16="http://schemas.microsoft.com/office/drawing/2014/main" id="{00000000-0008-0000-1200-00008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9" name="CasellaDiTesto 138">
          <a:extLst>
            <a:ext uri="{FF2B5EF4-FFF2-40B4-BE49-F238E27FC236}">
              <a16:creationId xmlns:a16="http://schemas.microsoft.com/office/drawing/2014/main" id="{00000000-0008-0000-1200-00008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0" name="CasellaDiTesto 139">
          <a:extLst>
            <a:ext uri="{FF2B5EF4-FFF2-40B4-BE49-F238E27FC236}">
              <a16:creationId xmlns:a16="http://schemas.microsoft.com/office/drawing/2014/main" id="{00000000-0008-0000-1200-00008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1" name="CasellaDiTesto 140">
          <a:extLst>
            <a:ext uri="{FF2B5EF4-FFF2-40B4-BE49-F238E27FC236}">
              <a16:creationId xmlns:a16="http://schemas.microsoft.com/office/drawing/2014/main" id="{00000000-0008-0000-1200-00008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2" name="CasellaDiTesto 141">
          <a:extLst>
            <a:ext uri="{FF2B5EF4-FFF2-40B4-BE49-F238E27FC236}">
              <a16:creationId xmlns:a16="http://schemas.microsoft.com/office/drawing/2014/main" id="{00000000-0008-0000-1200-00008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3" name="CasellaDiTesto 142">
          <a:extLst>
            <a:ext uri="{FF2B5EF4-FFF2-40B4-BE49-F238E27FC236}">
              <a16:creationId xmlns:a16="http://schemas.microsoft.com/office/drawing/2014/main" id="{00000000-0008-0000-1200-00008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45" name="CasellaDiTesto 144">
          <a:extLst>
            <a:ext uri="{FF2B5EF4-FFF2-40B4-BE49-F238E27FC236}">
              <a16:creationId xmlns:a16="http://schemas.microsoft.com/office/drawing/2014/main" id="{00000000-0008-0000-1200-00009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46" name="CasellaDiTesto 145">
          <a:extLst>
            <a:ext uri="{FF2B5EF4-FFF2-40B4-BE49-F238E27FC236}">
              <a16:creationId xmlns:a16="http://schemas.microsoft.com/office/drawing/2014/main" id="{00000000-0008-0000-1200-00009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7" name="CasellaDiTesto 146">
          <a:extLst>
            <a:ext uri="{FF2B5EF4-FFF2-40B4-BE49-F238E27FC236}">
              <a16:creationId xmlns:a16="http://schemas.microsoft.com/office/drawing/2014/main" id="{00000000-0008-0000-1200-00009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8" name="CasellaDiTesto 147">
          <a:extLst>
            <a:ext uri="{FF2B5EF4-FFF2-40B4-BE49-F238E27FC236}">
              <a16:creationId xmlns:a16="http://schemas.microsoft.com/office/drawing/2014/main" id="{00000000-0008-0000-1200-00009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9" name="CasellaDiTesto 148">
          <a:extLst>
            <a:ext uri="{FF2B5EF4-FFF2-40B4-BE49-F238E27FC236}">
              <a16:creationId xmlns:a16="http://schemas.microsoft.com/office/drawing/2014/main" id="{00000000-0008-0000-1200-00009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0" name="CasellaDiTesto 149">
          <a:extLst>
            <a:ext uri="{FF2B5EF4-FFF2-40B4-BE49-F238E27FC236}">
              <a16:creationId xmlns:a16="http://schemas.microsoft.com/office/drawing/2014/main" id="{00000000-0008-0000-1200-00009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1" name="CasellaDiTesto 150">
          <a:extLst>
            <a:ext uri="{FF2B5EF4-FFF2-40B4-BE49-F238E27FC236}">
              <a16:creationId xmlns:a16="http://schemas.microsoft.com/office/drawing/2014/main" id="{00000000-0008-0000-1200-00009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52" name="CasellaDiTesto 151">
          <a:extLst>
            <a:ext uri="{FF2B5EF4-FFF2-40B4-BE49-F238E27FC236}">
              <a16:creationId xmlns:a16="http://schemas.microsoft.com/office/drawing/2014/main" id="{00000000-0008-0000-1200-00009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53" name="CasellaDiTesto 152">
          <a:extLst>
            <a:ext uri="{FF2B5EF4-FFF2-40B4-BE49-F238E27FC236}">
              <a16:creationId xmlns:a16="http://schemas.microsoft.com/office/drawing/2014/main" id="{00000000-0008-0000-1200-00009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54" name="CasellaDiTesto 153">
          <a:extLst>
            <a:ext uri="{FF2B5EF4-FFF2-40B4-BE49-F238E27FC236}">
              <a16:creationId xmlns:a16="http://schemas.microsoft.com/office/drawing/2014/main" id="{00000000-0008-0000-1200-00009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5" name="CasellaDiTesto 154">
          <a:extLst>
            <a:ext uri="{FF2B5EF4-FFF2-40B4-BE49-F238E27FC236}">
              <a16:creationId xmlns:a16="http://schemas.microsoft.com/office/drawing/2014/main" id="{00000000-0008-0000-1200-00009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6" name="CasellaDiTesto 155">
          <a:extLst>
            <a:ext uri="{FF2B5EF4-FFF2-40B4-BE49-F238E27FC236}">
              <a16:creationId xmlns:a16="http://schemas.microsoft.com/office/drawing/2014/main" id="{00000000-0008-0000-1200-00009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7" name="CasellaDiTesto 156">
          <a:extLst>
            <a:ext uri="{FF2B5EF4-FFF2-40B4-BE49-F238E27FC236}">
              <a16:creationId xmlns:a16="http://schemas.microsoft.com/office/drawing/2014/main" id="{00000000-0008-0000-1200-00009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8" name="CasellaDiTesto 157">
          <a:extLst>
            <a:ext uri="{FF2B5EF4-FFF2-40B4-BE49-F238E27FC236}">
              <a16:creationId xmlns:a16="http://schemas.microsoft.com/office/drawing/2014/main" id="{00000000-0008-0000-1200-00009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9" name="CasellaDiTesto 158">
          <a:extLst>
            <a:ext uri="{FF2B5EF4-FFF2-40B4-BE49-F238E27FC236}">
              <a16:creationId xmlns:a16="http://schemas.microsoft.com/office/drawing/2014/main" id="{00000000-0008-0000-1200-00009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61" name="CasellaDiTesto 160">
          <a:extLst>
            <a:ext uri="{FF2B5EF4-FFF2-40B4-BE49-F238E27FC236}">
              <a16:creationId xmlns:a16="http://schemas.microsoft.com/office/drawing/2014/main" id="{00000000-0008-0000-1200-0000A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2" name="CasellaDiTesto 161">
          <a:extLst>
            <a:ext uri="{FF2B5EF4-FFF2-40B4-BE49-F238E27FC236}">
              <a16:creationId xmlns:a16="http://schemas.microsoft.com/office/drawing/2014/main" id="{00000000-0008-0000-1200-0000A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3" name="CasellaDiTesto 162">
          <a:extLst>
            <a:ext uri="{FF2B5EF4-FFF2-40B4-BE49-F238E27FC236}">
              <a16:creationId xmlns:a16="http://schemas.microsoft.com/office/drawing/2014/main" id="{00000000-0008-0000-1200-0000A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4" name="CasellaDiTesto 163">
          <a:extLst>
            <a:ext uri="{FF2B5EF4-FFF2-40B4-BE49-F238E27FC236}">
              <a16:creationId xmlns:a16="http://schemas.microsoft.com/office/drawing/2014/main" id="{00000000-0008-0000-1200-0000A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5" name="CasellaDiTesto 164">
          <a:extLst>
            <a:ext uri="{FF2B5EF4-FFF2-40B4-BE49-F238E27FC236}">
              <a16:creationId xmlns:a16="http://schemas.microsoft.com/office/drawing/2014/main" id="{00000000-0008-0000-1200-0000A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6" name="CasellaDiTesto 165">
          <a:extLst>
            <a:ext uri="{FF2B5EF4-FFF2-40B4-BE49-F238E27FC236}">
              <a16:creationId xmlns:a16="http://schemas.microsoft.com/office/drawing/2014/main" id="{00000000-0008-0000-1200-0000A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7" name="CasellaDiTesto 166">
          <a:extLst>
            <a:ext uri="{FF2B5EF4-FFF2-40B4-BE49-F238E27FC236}">
              <a16:creationId xmlns:a16="http://schemas.microsoft.com/office/drawing/2014/main" id="{00000000-0008-0000-1200-0000A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112</xdr:row>
      <xdr:rowOff>40822</xdr:rowOff>
    </xdr:to>
    <xdr:sp macro="" textlink="">
      <xdr:nvSpPr>
        <xdr:cNvPr id="168" name="CasellaDiTesto 167">
          <a:extLst>
            <a:ext uri="{FF2B5EF4-FFF2-40B4-BE49-F238E27FC236}">
              <a16:creationId xmlns:a16="http://schemas.microsoft.com/office/drawing/2014/main" id="{00000000-0008-0000-1200-0000A8000000}"/>
            </a:ext>
          </a:extLst>
        </xdr:cNvPr>
        <xdr:cNvSpPr txBox="1"/>
      </xdr:nvSpPr>
      <xdr:spPr>
        <a:xfrm>
          <a:off x="47625" y="391886"/>
          <a:ext cx="5177518" cy="18454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E' NECESSARIA TANTA LUCIDITA' DAL PRIMO AlLL'ULTIMO MINUTO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CONTRO DI LORO LO SAPPIAMO GIA' CHE SARA' DURA, LA ASPETTANO TUTTO L'ANNO QUESTA SFIDA.  A LIVELLO AMBIENTALE SIAMO PREPARATI E LO SAPPIAMO, STA A NOI NON CASCARCI. MI PREMEVA RICORDARLO AI VECCHI E AI NUOVI E  A CHI E' PIU' SANGUIGNO BOCCHE CUCITE OGGI.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NOI SCENDIAMO IN CAMPO COME AL SOLITO UMILI E RISPETTOSI DI CHI INCONTRIAMO MA CONSAPEVOLI CHE SE ENTRIAMO CON VOGLIA E CONCENTRAZIONE QUESTI CE LI MANGIAMO RAGA. FISICAMENTE CI SIAMO NEGLI ULTIMI ALLENAMENTI HO VISTO UNA SQUADRA IN SALUTE CON VOGLIA DI GIOCARE.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AL DI LA' DEI DETTAMI TATTICI CHE SONO IMPOORTANTI E CHE VI DIRO', PER VINCERE OGGI SERVE INTENSITA', SERVE GRINTA, SERVE CHE OGNUNO DI VOI VOGLIA ARRIVARE PRIMO SUL PALLONE, ARRIVARE PRIMI SULLE SECONDE PALLE....I DERBY SI VINCONO COSI' CON DEI MARONI QUADRATI MESSI A DISPOSIZIONE DEL GRUPPO.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FORMAZIONE:  ROSSO/ DIDA, CAME, MEGLIO, ABI/ WOLF, VITTO, AGNE/ LUZ, BREV, BONNI.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1"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 PRESSING ALTO, CI STIAMO ABITUANDO AD AGGREDIRE GLI AVVERSARI NELLA LORO META'. IL PRESSING SE FATTO VA FATTO IN MANIERA INTELLIGENTE, SE PARTE ALLORA BISOGNA CHE SI ACCORCI TUTTI.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ALTA CON GIRO PALLA VELOCE NELLA META' CAMPO AVVERSARIA. ZERO PALLA TRA I PIEDI OGGI. STOP E VIA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a:t>
          </a:r>
          <a:r>
            <a:rPr kumimoji="0" lang="it-IT" sz="1100" b="1" i="0" u="none" strike="noStrike" kern="0" cap="small" spc="0" normalizeH="0" baseline="0" noProof="0">
              <a:ln>
                <a:noFill/>
              </a:ln>
              <a:solidFill>
                <a:prstClr val="black"/>
              </a:solidFill>
              <a:effectLst/>
              <a:uLnTx/>
              <a:uFillTx/>
              <a:latin typeface="+mn-lt"/>
              <a:ea typeface="+mn-ea"/>
              <a:cs typeface="+mn-cs"/>
            </a:rPr>
            <a:t>: RIMESSE LATERALI ATTACCATI ALL'UOMO RAGAZZI</a:t>
          </a:r>
          <a:r>
            <a:rPr kumimoji="0" lang="it-IT" sz="1100" b="0" i="0" u="none" strike="noStrike" kern="0" cap="small" spc="0" normalizeH="0" baseline="0" noProof="0">
              <a:ln>
                <a:noFill/>
              </a:ln>
              <a:solidFill>
                <a:prstClr val="black"/>
              </a:solidFill>
              <a:effectLst/>
              <a:uLnTx/>
              <a:uFillTx/>
              <a:latin typeface="+mn-lt"/>
              <a:ea typeface="+mn-ea"/>
              <a:cs typeface="+mn-cs"/>
            </a:rPr>
            <a:t>.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MEGLIO SVENTAGLIA PER BONNI E LUZ SE FATICHIAMO IN IMPOSTAZIONE.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OGGI VOGLIO ESSERE PADRONE DEL GIOCO IN MEZZO AL CAMPO, NUMERICAMENTE VOGLIO LA SUPERIORITA': CON GLI ESTERNI BASSI IN NON POSSESSO PER CERCARE NA RICONQUISTA RAPIDA DELLA PALLA. NOI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VITTO SENSO DELLA POSIZIONE.  MOVIMENTI IN ORIZZONTALE E GIRO PALLA VELOCE  GIOCATE SEMPLICI.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GIOCHIAMO A TRE , CON I LATERALI CHE IN POSSESSO SONO ALTI MENTRE IN NON POSSESSO SI ABBASSANO IN UN CC  A 5. I MOVIMENTI SONO QUELLI DEL 442 ATTACCHIAMO LA PROFONDITA PER CERCARE IL CROSS DAL FONDO, RISPETTIAMO LA SOVRAPPOSIZIONE DEL TERZINO, ANDIAMO SUL SECONDO PALO SE IL CROSS ARRIVA DALLA PARTE OPPOSTA.  NEGLI ULTIMI 20/25 METRI SI PROVA IL TIRO . SE GIOCANO DAL BASSO USCITE SUI TERZINI , MENTRE IL BREV USCIRA' SUI DUE CENTRALI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RIFERIMENTO IN MEZZO. CLASSICO LAVORO DI QUANTITA E QUALITA. LA IN MEZZO SAPPIAMO CHE C'E' UN RIFERIMENTO  PER TENETR SU'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RICORDATEVI CHE CON LA GIOCATA SEMPLICE SPESSO SI ARRIVA IN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BREV RIENTRI A SALTARE IN AREA SULLE PALLE INATTIVE A SFAVORE. SE RECUPERIAMO PALLA PRONTI A SFRUTTARE LA RIPARTENZA IN VELOCITA' DI LUZ E BONNI CHE SI ALTERNERANNO A RESTARE SU'.</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DIFFIDA: LUZ</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a:extLst>
            <a:ext uri="{FF2B5EF4-FFF2-40B4-BE49-F238E27FC236}">
              <a16:creationId xmlns:a16="http://schemas.microsoft.com/office/drawing/2014/main" id="{00000000-0008-0000-1700-000002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a:extLst>
            <a:ext uri="{FF2B5EF4-FFF2-40B4-BE49-F238E27FC236}">
              <a16:creationId xmlns:a16="http://schemas.microsoft.com/office/drawing/2014/main" id="{00000000-0008-0000-1700-000003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a:extLst>
            <a:ext uri="{FF2B5EF4-FFF2-40B4-BE49-F238E27FC236}">
              <a16:creationId xmlns:a16="http://schemas.microsoft.com/office/drawing/2014/main" id="{00000000-0008-0000-1700-000004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700-000005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700-000006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700-000007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1700-000008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700-000009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1700-00000A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1700-00000B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1700-00000C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endParaRPr lang="it-IT" sz="1100"/>
        </a:p>
      </xdr:txBody>
    </xdr:sp>
    <xdr:clientData/>
  </xdr:twoCellAnchor>
  <xdr:twoCellAnchor>
    <xdr:from>
      <xdr:col>0</xdr:col>
      <xdr:colOff>47625</xdr:colOff>
      <xdr:row>2</xdr:row>
      <xdr:rowOff>38096</xdr:rowOff>
    </xdr:from>
    <xdr:to>
      <xdr:col>8</xdr:col>
      <xdr:colOff>416718</xdr:colOff>
      <xdr:row>68</xdr:row>
      <xdr:rowOff>47625</xdr:rowOff>
    </xdr:to>
    <xdr:sp macro="" textlink="">
      <xdr:nvSpPr>
        <xdr:cNvPr id="13" name="CasellaDiTesto 12">
          <a:extLst>
            <a:ext uri="{FF2B5EF4-FFF2-40B4-BE49-F238E27FC236}">
              <a16:creationId xmlns:a16="http://schemas.microsoft.com/office/drawing/2014/main" id="{00000000-0008-0000-1700-00000D000000}"/>
            </a:ext>
          </a:extLst>
        </xdr:cNvPr>
        <xdr:cNvSpPr txBox="1"/>
      </xdr:nvSpPr>
      <xdr:spPr>
        <a:xfrm>
          <a:off x="47625" y="380996"/>
          <a:ext cx="5379243" cy="11068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AMICHEVOLE</a:t>
          </a:r>
          <a:r>
            <a:rPr lang="it-IT" sz="1100" cap="small" baseline="0">
              <a:solidFill>
                <a:schemeClr val="dk1"/>
              </a:solidFill>
              <a:latin typeface="+mn-lt"/>
              <a:ea typeface="+mn-ea"/>
              <a:cs typeface="+mn-cs"/>
            </a:rPr>
            <a:t> OK, MA NON PRENDIAMOLA SOTTO GAMBA, LE SQUADRE VINCENTI SI VEDONO ANCHE IN QUESTOI FRANGENTI. </a:t>
          </a:r>
          <a:r>
            <a:rPr lang="it-IT" sz="1100" cap="small">
              <a:solidFill>
                <a:schemeClr val="dk1"/>
              </a:solidFill>
              <a:latin typeface="+mn-lt"/>
              <a:ea typeface="+mn-ea"/>
              <a:cs typeface="+mn-cs"/>
            </a:rPr>
            <a:t>PROVIAMO A GIOCARE LA PALLA</a:t>
          </a:r>
          <a:r>
            <a:rPr lang="it-IT" sz="1100" cap="small" baseline="0">
              <a:solidFill>
                <a:schemeClr val="dk1"/>
              </a:solidFill>
              <a:latin typeface="+mn-lt"/>
              <a:ea typeface="+mn-ea"/>
              <a:cs typeface="+mn-cs"/>
            </a:rPr>
            <a:t> SENZA ANSIA, </a:t>
          </a:r>
          <a:r>
            <a:rPr lang="it-IT" sz="1100" cap="small">
              <a:solidFill>
                <a:schemeClr val="dk1"/>
              </a:solidFill>
              <a:latin typeface="+mn-lt"/>
              <a:ea typeface="+mn-ea"/>
              <a:cs typeface="+mn-cs"/>
            </a:rPr>
            <a:t>PARTENDO DA DIETRO,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CERCANDO DI COSTRUIRE, PER POI PROVARE LE GIOCATE CHE ABBIAMO VISTO IN SETTIMANA: QUINDI, CERCHIAMO IL CENTRAVANTI . L'APPOGGIO PER LE MEZZE CHE DEVONO ACCOMPAGNARE E IL TAGLIO DELLE ALI. ALTRIMENTI SI </a:t>
          </a:r>
          <a:r>
            <a:rPr lang="it-IT" sz="1100" cap="small" baseline="0">
              <a:solidFill>
                <a:schemeClr val="dk1"/>
              </a:solidFill>
              <a:latin typeface="+mn-lt"/>
              <a:ea typeface="+mn-ea"/>
              <a:cs typeface="+mn-cs"/>
            </a:rPr>
            <a:t> CERCA L'ALA SUI PIEDI SE VIENE INCONTRO CON LA SOVRAPPOSIZIONE DEL TERZINO. </a:t>
          </a:r>
        </a:p>
        <a:p>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CERCHIAMO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cap="small" baseline="0">
              <a:solidFill>
                <a:schemeClr val="dk1"/>
              </a:solidFill>
              <a:latin typeface="+mn-lt"/>
              <a:ea typeface="+mn-ea"/>
              <a:cs typeface="+mn-cs"/>
            </a:rPr>
            <a:t> VORREI NON VEDERE FRENESIA,</a:t>
          </a:r>
          <a:r>
            <a:rPr lang="it-IT" sz="1100" cap="small">
              <a:solidFill>
                <a:schemeClr val="dk1"/>
              </a:solidFill>
              <a:latin typeface="+mn-lt"/>
              <a:ea typeface="+mn-ea"/>
              <a:cs typeface="+mn-cs"/>
            </a:rPr>
            <a:t> CERCHIAMO DI RESTARE CALMI E ORDINATI IN CAMPO E DI FARE LE GIOCATE SEMPLICI E CHE CI VENGONO RICHIESTE.,</a:t>
          </a:r>
          <a:r>
            <a:rPr lang="it-IT" sz="1100" cap="small" baseline="0">
              <a:solidFill>
                <a:schemeClr val="dk1"/>
              </a:solidFill>
              <a:latin typeface="+mn-lt"/>
              <a:ea typeface="+mn-ea"/>
              <a:cs typeface="+mn-cs"/>
            </a:rPr>
            <a:t> CERCHIAMO DI RIPETERE QUELLO CHE ABBIAMO PROVATO IN ALLENAMENTO, </a:t>
          </a:r>
          <a:r>
            <a:rPr lang="it-IT" sz="1100" cap="small">
              <a:solidFill>
                <a:schemeClr val="dk1"/>
              </a:solidFill>
              <a:latin typeface="+mn-lt"/>
              <a:ea typeface="+mn-ea"/>
              <a:cs typeface="+mn-cs"/>
            </a:rPr>
            <a:t>MASSIMA CONCENTRAZIONE E MASSIMO IMPEGNO.</a:t>
          </a:r>
          <a:r>
            <a:rPr lang="it-IT" sz="1100" cap="small" baseline="0">
              <a:solidFill>
                <a:schemeClr val="dk1"/>
              </a:solidFill>
              <a:latin typeface="+mn-lt"/>
              <a:ea typeface="+mn-ea"/>
              <a:cs typeface="+mn-cs"/>
            </a:rPr>
            <a:t>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PROVIAMO</a:t>
          </a:r>
          <a:r>
            <a:rPr lang="it-IT" sz="1100" cap="small" baseline="0">
              <a:solidFill>
                <a:schemeClr val="dk1"/>
              </a:solidFill>
              <a:latin typeface="+mn-lt"/>
              <a:ea typeface="+mn-ea"/>
              <a:cs typeface="+mn-cs"/>
            </a:rPr>
            <a:t> PERCIO' A </a:t>
          </a:r>
          <a:r>
            <a:rPr lang="it-IT" sz="1100" b="1" cap="small" baseline="0">
              <a:solidFill>
                <a:schemeClr val="dk1"/>
              </a:solidFill>
              <a:latin typeface="+mn-lt"/>
              <a:ea typeface="+mn-ea"/>
              <a:cs typeface="+mn-cs"/>
            </a:rPr>
            <a:t>GESTIRE  IL POSSESSO</a:t>
          </a:r>
          <a:r>
            <a:rPr lang="it-IT" sz="1100" cap="small" baseline="0">
              <a:solidFill>
                <a:schemeClr val="dk1"/>
              </a:solidFill>
              <a:latin typeface="+mn-lt"/>
              <a:ea typeface="+mn-ea"/>
              <a:cs typeface="+mn-cs"/>
            </a:rPr>
            <a:t>, QUINDI NON FORZIAMO IL LANCIO IN PROFONDITA' MA </a:t>
          </a:r>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VORREI VEDERE IN FASE DI POSSESSO LA PALLA SEMPRE IN MOVIMENTO E MAI FERMA, ANCHE PASSAGGI INUTILI DA 1 MT DI PALLEGGIO, SIGNIFICA AVERE IL CONTROLLO DELLA PALLA CONSAPEVOLE E COSTRUTTIVO</a:t>
          </a:r>
          <a:r>
            <a:rPr lang="it-IT" sz="1100" cap="small" baseline="0">
              <a:solidFill>
                <a:schemeClr val="dk1"/>
              </a:solidFill>
              <a:latin typeface="+mn-lt"/>
              <a:ea typeface="+mn-ea"/>
              <a:cs typeface="+mn-cs"/>
            </a:rPr>
            <a:t>. </a:t>
          </a:r>
        </a:p>
        <a:p>
          <a:r>
            <a:rPr lang="it-IT" sz="1100" cap="small">
              <a:solidFill>
                <a:schemeClr val="dk1"/>
              </a:solidFill>
              <a:latin typeface="+mn-lt"/>
              <a:ea typeface="+mn-ea"/>
              <a:cs typeface="+mn-cs"/>
            </a:rPr>
            <a:t>CERCHIAMO</a:t>
          </a:r>
          <a:r>
            <a:rPr lang="it-IT" sz="1100" cap="small" baseline="0">
              <a:solidFill>
                <a:schemeClr val="dk1"/>
              </a:solidFill>
              <a:latin typeface="+mn-lt"/>
              <a:ea typeface="+mn-ea"/>
              <a:cs typeface="+mn-cs"/>
            </a:rPr>
            <a:t> DI MANTENERE LE </a:t>
          </a:r>
          <a:r>
            <a:rPr lang="it-IT" sz="1100" cap="small">
              <a:solidFill>
                <a:schemeClr val="dk1"/>
              </a:solidFill>
              <a:latin typeface="+mn-lt"/>
              <a:ea typeface="+mn-ea"/>
              <a:cs typeface="+mn-cs"/>
            </a:rPr>
            <a:t>DISTANZE  GIUSTE TRA REPARTI</a:t>
          </a:r>
          <a:r>
            <a:rPr lang="it-IT" sz="1100" cap="small" baseline="0">
              <a:solidFill>
                <a:schemeClr val="dk1"/>
              </a:solidFill>
              <a:latin typeface="+mn-lt"/>
              <a:ea typeface="+mn-ea"/>
              <a:cs typeface="+mn-cs"/>
            </a:rPr>
            <a:t>, NON SPACCHIAMOCI IN DUE TRONCONI</a:t>
          </a:r>
          <a:r>
            <a:rPr lang="it-IT" sz="1100" cap="small">
              <a:solidFill>
                <a:schemeClr val="dk1"/>
              </a:solidFill>
              <a:latin typeface="+mn-lt"/>
              <a:ea typeface="+mn-ea"/>
              <a:cs typeface="+mn-cs"/>
            </a:rPr>
            <a:t>.</a:t>
          </a: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cap="small">
              <a:solidFill>
                <a:schemeClr val="dk1"/>
              </a:solidFill>
              <a:latin typeface="+mn-lt"/>
              <a:ea typeface="+mn-ea"/>
              <a:cs typeface="+mn-cs"/>
            </a:rPr>
            <a:t>OCCUPIAMOLO TUTTO IL CAMPO, E' PICCOLO PER I NOSTRI CANONI, LE ALI LE VOGLIO BELLE APERTE.</a:t>
          </a:r>
        </a:p>
        <a:p>
          <a:r>
            <a:rPr lang="it-IT" sz="1100" b="1" cap="small">
              <a:solidFill>
                <a:schemeClr val="dk1"/>
              </a:solidFill>
              <a:latin typeface="+mn-lt"/>
              <a:ea typeface="+mn-ea"/>
              <a:cs typeface="+mn-cs"/>
            </a:rPr>
            <a:t>DAI CENTROCAMPISTI  VOGLIO PULIZIA, GEOMETRIA E SERENITA', SPAZI APERTI CON UN TOCCO,</a:t>
          </a:r>
          <a:r>
            <a:rPr lang="it-IT" sz="1100" b="1" cap="small" baseline="0">
              <a:solidFill>
                <a:schemeClr val="dk1"/>
              </a:solidFill>
              <a:latin typeface="+mn-lt"/>
              <a:ea typeface="+mn-ea"/>
              <a:cs typeface="+mn-cs"/>
            </a:rPr>
            <a:t> PROFONDITA' E INTELLIGENZA NELL'INTERDIZIONE, CHIRURGICA, OCULATA, NON MUSCOLARE MA MAI A PERDERE. VOGLIO SUPPORTO NELL'IMPOSTAZIONE, TOGLIENDO ANSIA AI DIFENSORI. </a:t>
          </a:r>
        </a:p>
        <a:p>
          <a:r>
            <a:rPr lang="it-IT" sz="1100" b="1" cap="small" baseline="0">
              <a:solidFill>
                <a:schemeClr val="dk1"/>
              </a:solidFill>
              <a:latin typeface="+mn-lt"/>
              <a:ea typeface="+mn-ea"/>
              <a:cs typeface="+mn-cs"/>
            </a:rPr>
            <a:t>ANNO SCORSO SE RICORDATE A VOLTE AVEVAMO IL PORTATORE IN AFFANNO CHE TENEVA PALLA PER PARECCHIO IN ATTESA DI UN MOVIMENTO CHE NON ARRIVAVA E CHE FINIVA PER PERDERLA O PER LANCIARE. </a:t>
          </a:r>
        </a:p>
        <a:p>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1 TEMPO: </a:t>
          </a:r>
        </a:p>
        <a:p>
          <a:pPr marL="0" marR="0" indent="0" defTabSz="914400" eaLnBrk="1" fontAlgn="auto" latinLnBrk="0" hangingPunct="1">
            <a:lnSpc>
              <a:spcPct val="100000"/>
            </a:lnSpc>
            <a:spcBef>
              <a:spcPts val="0"/>
            </a:spcBef>
            <a:spcAft>
              <a:spcPts val="0"/>
            </a:spcAft>
            <a:buClrTx/>
            <a:buSzTx/>
            <a:buFontTx/>
            <a:buNone/>
            <a:tabLst/>
            <a:defRPr/>
          </a:pPr>
          <a:endParaRPr lang="it-IT" sz="1100" u="sng"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p>
        <a:p>
          <a:pPr marL="0" marR="0" indent="0" defTabSz="914400" eaLnBrk="1" fontAlgn="auto" latinLnBrk="0" hangingPunct="1">
            <a:lnSpc>
              <a:spcPct val="100000"/>
            </a:lnSpc>
            <a:spcBef>
              <a:spcPts val="0"/>
            </a:spcBef>
            <a:spcAft>
              <a:spcPts val="0"/>
            </a:spcAft>
            <a:buClrTx/>
            <a:buSzTx/>
            <a:buFontTx/>
            <a:buNone/>
            <a:tabLst/>
            <a:defRPr/>
          </a:pPr>
          <a:endParaRPr lang="it-IT" sz="1100" u="sng"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u="sng"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1 TAGLIO SUL PRIMO, 2 CHE PARTONO DAL PORTIERE E DUE CHE ARRIVANO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1600-00000F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1600-000010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1600-000011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a:extLst>
            <a:ext uri="{FF2B5EF4-FFF2-40B4-BE49-F238E27FC236}">
              <a16:creationId xmlns:a16="http://schemas.microsoft.com/office/drawing/2014/main" id="{00000000-0008-0000-1600-000012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a:extLst>
            <a:ext uri="{FF2B5EF4-FFF2-40B4-BE49-F238E27FC236}">
              <a16:creationId xmlns:a16="http://schemas.microsoft.com/office/drawing/2014/main" id="{00000000-0008-0000-1600-000013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1600-000014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1600-000015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1600-000016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1600-000017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1600-000018000000}"/>
            </a:ext>
          </a:extLst>
        </xdr:cNvPr>
        <xdr:cNvSpPr txBox="1"/>
      </xdr:nvSpPr>
      <xdr:spPr>
        <a:xfrm>
          <a:off x="47625" y="381000"/>
          <a:ext cx="5343525" cy="11077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endParaRPr lang="it-IT" sz="1100"/>
        </a:p>
      </xdr:txBody>
    </xdr:sp>
    <xdr:clientData/>
  </xdr:twoCellAnchor>
  <xdr:twoCellAnchor>
    <xdr:from>
      <xdr:col>0</xdr:col>
      <xdr:colOff>47625</xdr:colOff>
      <xdr:row>2</xdr:row>
      <xdr:rowOff>38096</xdr:rowOff>
    </xdr:from>
    <xdr:to>
      <xdr:col>8</xdr:col>
      <xdr:colOff>416718</xdr:colOff>
      <xdr:row>68</xdr:row>
      <xdr:rowOff>47625</xdr:rowOff>
    </xdr:to>
    <xdr:sp macro="" textlink="">
      <xdr:nvSpPr>
        <xdr:cNvPr id="25" name="CasellaDiTesto 24">
          <a:extLst>
            <a:ext uri="{FF2B5EF4-FFF2-40B4-BE49-F238E27FC236}">
              <a16:creationId xmlns:a16="http://schemas.microsoft.com/office/drawing/2014/main" id="{00000000-0008-0000-1600-000019000000}"/>
            </a:ext>
          </a:extLst>
        </xdr:cNvPr>
        <xdr:cNvSpPr txBox="1"/>
      </xdr:nvSpPr>
      <xdr:spPr>
        <a:xfrm>
          <a:off x="47625" y="380996"/>
          <a:ext cx="5379243" cy="110680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AMICHEVOLE OK, MA VOGLIO GIA' PROVARE ALCUNE COSE IN VISTA DI LUNEDI' QUINDI  NON PRENDIAMOLA SOTTO GAMBA, E CERCHIAMO DI MANTENERE ALTA LA CONCENTRAZIONE SENNO' SI RISCHIANO DEI SECONDI TEMPI COME QUELLO CONTRO IL MOSAICO</a:t>
          </a:r>
          <a:r>
            <a:rPr lang="it-IT" sz="1100" u="none" cap="small" baseline="0">
              <a:solidFill>
                <a:schemeClr val="dk1"/>
              </a:solidFill>
              <a:latin typeface="+mn-lt"/>
              <a:ea typeface="+mn-ea"/>
              <a:cs typeface="+mn-cs"/>
            </a:rPr>
            <a:t>. </a:t>
          </a:r>
          <a:r>
            <a:rPr lang="it-IT" sz="1100" u="none" cap="small">
              <a:solidFill>
                <a:schemeClr val="dk1"/>
              </a:solidFill>
              <a:latin typeface="+mn-lt"/>
              <a:ea typeface="+mn-ea"/>
              <a:cs typeface="+mn-cs"/>
            </a:rPr>
            <a:t>PROVIAMO A GIOCARE LA PALLA SENZA ANSIA, PARTENDO DA DIETRO, CERCANDO DI COSTRUIRE, PER POI PROVARE LE GIOCATE SOLITE CHE CHIEDO</a:t>
          </a:r>
          <a:r>
            <a:rPr lang="it-IT" sz="1100" u="none" cap="small" baseline="0">
              <a:solidFill>
                <a:schemeClr val="dk1"/>
              </a:solidFill>
              <a:latin typeface="+mn-lt"/>
              <a:ea typeface="+mn-ea"/>
              <a:cs typeface="+mn-cs"/>
            </a:rPr>
            <a:t>. </a:t>
          </a:r>
          <a:r>
            <a:rPr lang="it-IT" sz="1100" u="none" cap="small">
              <a:solidFill>
                <a:schemeClr val="dk1"/>
              </a:solidFill>
              <a:latin typeface="+mn-lt"/>
              <a:ea typeface="+mn-ea"/>
              <a:cs typeface="+mn-cs"/>
            </a:rPr>
            <a:t>CERCHIAMO IL CENTRAVANTI POI</a:t>
          </a:r>
          <a:r>
            <a:rPr lang="it-IT" sz="1100" u="none" cap="small" baseline="0">
              <a:solidFill>
                <a:schemeClr val="dk1"/>
              </a:solidFill>
              <a:latin typeface="+mn-lt"/>
              <a:ea typeface="+mn-ea"/>
              <a:cs typeface="+mn-cs"/>
            </a:rPr>
            <a:t> </a:t>
          </a:r>
          <a:r>
            <a:rPr lang="it-IT" sz="1100" u="none" cap="small">
              <a:solidFill>
                <a:schemeClr val="dk1"/>
              </a:solidFill>
              <a:latin typeface="+mn-lt"/>
              <a:ea typeface="+mn-ea"/>
              <a:cs typeface="+mn-cs"/>
            </a:rPr>
            <a:t>L'APPOGGIO PER LE MEZZE CHE DEVONO ACCOMPAGNARE E IL TAGLIO DELLE ALI. ALTRIMENTI SI  CERCA L'ALA SUI PIEDI SE VIENE INCONTRO CON LA SOVRAPPOSIZIONE DEL TERZINO. ALI CHE ENTRANO NEL CAMPO, PER</a:t>
          </a:r>
          <a:r>
            <a:rPr lang="it-IT" sz="1100" u="none" cap="small" baseline="0">
              <a:solidFill>
                <a:schemeClr val="dk1"/>
              </a:solidFill>
              <a:latin typeface="+mn-lt"/>
              <a:ea typeface="+mn-ea"/>
              <a:cs typeface="+mn-cs"/>
            </a:rPr>
            <a:t> GIOCATA STRETTA CON CENTRAVANTI O TAGLIO PER ALTRA ALA. GIOCHIAMO MASSIMO A TRE TOCCHI, E SE DICO MASSIMO VUOL DIRE CHE SE GIOCHIAMO A DUE TOCCHI NON CI FA MALE ANZI. NON PORTIAMO PALLA MA FCCIAMOLA GIRARE, MUOVIAMOCI SENZA PALLA.</a:t>
          </a:r>
          <a:endParaRPr lang="it-IT" sz="1100" u="none" cap="small">
            <a:solidFill>
              <a:schemeClr val="dk1"/>
            </a:solidFill>
            <a:latin typeface="+mn-lt"/>
            <a:ea typeface="+mn-ea"/>
            <a:cs typeface="+mn-cs"/>
          </a:endParaRPr>
        </a:p>
        <a:p>
          <a:r>
            <a:rPr lang="it-IT" sz="1100" u="none" cap="small">
              <a:solidFill>
                <a:schemeClr val="dk1"/>
              </a:solidFill>
              <a:latin typeface="+mn-lt"/>
              <a:ea typeface="+mn-ea"/>
              <a:cs typeface="+mn-cs"/>
            </a:rPr>
            <a:t> MASSIMA CONCENTRAZIONE E MASSIMO IMPEGNO.  </a:t>
          </a:r>
        </a:p>
        <a:p>
          <a:endParaRPr lang="it-IT" sz="1100" u="none" cap="small">
            <a:solidFill>
              <a:schemeClr val="dk1"/>
            </a:solidFill>
            <a:latin typeface="+mn-lt"/>
            <a:ea typeface="+mn-ea"/>
            <a:cs typeface="+mn-cs"/>
          </a:endParaRPr>
        </a:p>
        <a:p>
          <a:r>
            <a:rPr lang="it-IT" sz="1100" u="none" cap="small">
              <a:solidFill>
                <a:schemeClr val="dk1"/>
              </a:solidFill>
              <a:latin typeface="+mn-lt"/>
              <a:ea typeface="+mn-ea"/>
              <a:cs typeface="+mn-cs"/>
            </a:rPr>
            <a:t>- PROVIAMO PERCIO' A GESTIRE  IL POSSESSO, QUINDI NON FORZIAMO IL LANCIO IN PROFONDITA' MA PROVIAMO A COSTRUIRE L'AZIONE COME VI CHIEDO IO.</a:t>
          </a:r>
        </a:p>
        <a:p>
          <a:r>
            <a:rPr lang="it-IT" sz="1100" u="none" cap="small">
              <a:solidFill>
                <a:schemeClr val="dk1"/>
              </a:solidFill>
              <a:latin typeface="+mn-lt"/>
              <a:ea typeface="+mn-ea"/>
              <a:cs typeface="+mn-cs"/>
            </a:rPr>
            <a:t>PRENDIAMO LE MISURE IN CAMPO E CERCHIAMO GIOCATE SEMPLICI E CHE NON METTANO IN DIFFICOLTA' IL COMPAGNO. VORREI VEDERE IN FASE DI POSSESSO LA PALLA SEMPRE IN MOVIMENTO E MAI FERMA, ANCHE PASSAGGI INUTILI DA 1 MT DI PALLEGGIO, SIGNIFICA AVERE IL CONTROLLO DELLA PALLA CONSAPEVOLE E COSTRUTTIVO. </a:t>
          </a:r>
        </a:p>
        <a:p>
          <a:r>
            <a:rPr lang="it-IT" sz="1100" u="none" cap="small">
              <a:solidFill>
                <a:schemeClr val="dk1"/>
              </a:solidFill>
              <a:latin typeface="+mn-lt"/>
              <a:ea typeface="+mn-ea"/>
              <a:cs typeface="+mn-cs"/>
            </a:rPr>
            <a:t>CERCHIAMO DI MANTENERE LE DISTANZE  GIUSTE TRA REPARTI, NON SPACCHIAMOCI IN DUE TRONCONI.</a:t>
          </a:r>
        </a:p>
        <a:p>
          <a:r>
            <a:rPr lang="it-IT" sz="1100" u="none" cap="small">
              <a:solidFill>
                <a:schemeClr val="dk1"/>
              </a:solidFill>
              <a:latin typeface="+mn-lt"/>
              <a:ea typeface="+mn-ea"/>
              <a:cs typeface="+mn-cs"/>
            </a:rPr>
            <a:t>- FACCIAMO MOVIMENTO SENZA PALLA, DIAMO UN’ALTERNATIVA DI GIOCATA AI COMPAGNI.  </a:t>
          </a:r>
        </a:p>
        <a:p>
          <a:r>
            <a:rPr lang="it-IT" sz="1100" u="none" cap="small">
              <a:solidFill>
                <a:schemeClr val="dk1"/>
              </a:solidFill>
              <a:latin typeface="+mn-lt"/>
              <a:ea typeface="+mn-ea"/>
              <a:cs typeface="+mn-cs"/>
            </a:rPr>
            <a:t>OCCUPIAMOLO TUTTO IL CAMPO, E' PICCOLO PER I NOSTRI CANONI, LE ALI LE VOGLIO BELLE APERTE.</a:t>
          </a:r>
        </a:p>
        <a:p>
          <a:r>
            <a:rPr lang="it-IT" sz="1100" u="none" cap="small">
              <a:solidFill>
                <a:schemeClr val="dk1"/>
              </a:solidFill>
              <a:latin typeface="+mn-lt"/>
              <a:ea typeface="+mn-ea"/>
              <a:cs typeface="+mn-cs"/>
            </a:rPr>
            <a:t>DAI CENTROCAMPISTI  VOGLIO PULIZIA, GEOMETRIA E SERENITA', SPAZI APERTI CON UN TOCCO, PROFONDITA' E INTELLIGENZA NELL'INTERDIZIONE, CHIRURGICA, OCULATA, NON MUSCOLARE MA MAI A PERDERE. VOGLIO SUPPORTO NELL'IMPOSTAZIONE, TOGLIENDO ANSIA AI DIFENSORI. </a:t>
          </a:r>
        </a:p>
        <a:p>
          <a:r>
            <a:rPr lang="it-IT" sz="1100" u="none" cap="small">
              <a:solidFill>
                <a:schemeClr val="dk1"/>
              </a:solidFill>
              <a:latin typeface="+mn-lt"/>
              <a:ea typeface="+mn-ea"/>
              <a:cs typeface="+mn-cs"/>
            </a:rPr>
            <a:t>ANNO SCORSO SE RICORDATE A VOLTE AVEVAMO IL PORTATORE IN AFFANNO CHE TENEVA PALLA PER PARECCHIO IN ATTESA DI UN MOVIMENTO CHE NON ARRIVAVA E CHE FINIVA PER PERDERLA O PER LANCIARE. </a:t>
          </a:r>
        </a:p>
        <a:p>
          <a:endParaRPr lang="it-IT" sz="1100" u="none" cap="small">
            <a:solidFill>
              <a:schemeClr val="dk1"/>
            </a:solidFill>
            <a:latin typeface="+mn-lt"/>
            <a:ea typeface="+mn-ea"/>
            <a:cs typeface="+mn-cs"/>
          </a:endParaRPr>
        </a:p>
        <a:p>
          <a:endParaRPr lang="it-IT" sz="1100" u="none" cap="small">
            <a:solidFill>
              <a:schemeClr val="dk1"/>
            </a:solidFill>
            <a:latin typeface="+mn-lt"/>
            <a:ea typeface="+mn-ea"/>
            <a:cs typeface="+mn-cs"/>
          </a:endParaRPr>
        </a:p>
        <a:p>
          <a:endParaRPr lang="it-IT" sz="1100" u="none" cap="small">
            <a:solidFill>
              <a:schemeClr val="dk1"/>
            </a:solidFill>
            <a:latin typeface="+mn-lt"/>
            <a:ea typeface="+mn-ea"/>
            <a:cs typeface="+mn-cs"/>
          </a:endParaRPr>
        </a:p>
        <a:p>
          <a:endParaRPr lang="it-IT" sz="1100" u="none" cap="small">
            <a:solidFill>
              <a:schemeClr val="dk1"/>
            </a:solidFill>
            <a:latin typeface="+mn-lt"/>
            <a:ea typeface="+mn-ea"/>
            <a:cs typeface="+mn-cs"/>
          </a:endParaRPr>
        </a:p>
        <a:p>
          <a:r>
            <a:rPr lang="it-IT" sz="1100" u="none" cap="small">
              <a:solidFill>
                <a:schemeClr val="dk1"/>
              </a:solidFill>
              <a:latin typeface="+mn-lt"/>
              <a:ea typeface="+mn-ea"/>
              <a:cs typeface="+mn-cs"/>
            </a:rPr>
            <a:t>FORMAZIONE   1 TEMPO: </a:t>
          </a:r>
        </a:p>
        <a:p>
          <a:endParaRPr lang="it-IT" sz="1100" u="none" cap="small">
            <a:solidFill>
              <a:schemeClr val="dk1"/>
            </a:solidFill>
            <a:latin typeface="+mn-lt"/>
            <a:ea typeface="+mn-ea"/>
            <a:cs typeface="+mn-cs"/>
          </a:endParaRPr>
        </a:p>
        <a:p>
          <a:endParaRPr lang="it-IT" sz="1100" u="none" cap="small">
            <a:solidFill>
              <a:schemeClr val="dk1"/>
            </a:solidFill>
            <a:latin typeface="+mn-lt"/>
            <a:ea typeface="+mn-ea"/>
            <a:cs typeface="+mn-cs"/>
          </a:endParaRPr>
        </a:p>
        <a:p>
          <a:r>
            <a:rPr lang="it-IT" sz="1100" u="none" cap="small">
              <a:solidFill>
                <a:schemeClr val="dk1"/>
              </a:solidFill>
              <a:latin typeface="+mn-lt"/>
              <a:ea typeface="+mn-ea"/>
              <a:cs typeface="+mn-cs"/>
            </a:rPr>
            <a:t>FORMAZIONE   2 TEMPO: </a:t>
          </a:r>
        </a:p>
        <a:p>
          <a:endParaRPr lang="it-IT" sz="1100" u="none" cap="small">
            <a:solidFill>
              <a:schemeClr val="dk1"/>
            </a:solidFill>
            <a:latin typeface="+mn-lt"/>
            <a:ea typeface="+mn-ea"/>
            <a:cs typeface="+mn-cs"/>
          </a:endParaRPr>
        </a:p>
        <a:p>
          <a:endParaRPr lang="it-IT" sz="1100" u="none" cap="small">
            <a:solidFill>
              <a:schemeClr val="dk1"/>
            </a:solidFill>
            <a:latin typeface="+mn-lt"/>
            <a:ea typeface="+mn-ea"/>
            <a:cs typeface="+mn-cs"/>
          </a:endParaRPr>
        </a:p>
        <a:p>
          <a:endParaRPr lang="it-IT" sz="1100" u="none" cap="small">
            <a:solidFill>
              <a:schemeClr val="dk1"/>
            </a:solidFill>
            <a:latin typeface="+mn-lt"/>
            <a:ea typeface="+mn-ea"/>
            <a:cs typeface="+mn-cs"/>
          </a:endParaRPr>
        </a:p>
        <a:p>
          <a:r>
            <a:rPr lang="it-IT" sz="1100" u="none" cap="small">
              <a:solidFill>
                <a:schemeClr val="dk1"/>
              </a:solidFill>
              <a:latin typeface="+mn-lt"/>
              <a:ea typeface="+mn-ea"/>
              <a:cs typeface="+mn-cs"/>
            </a:rPr>
            <a:t>RIGORI: </a:t>
          </a:r>
        </a:p>
        <a:p>
          <a:r>
            <a:rPr lang="it-IT" sz="1100" u="none" cap="small">
              <a:solidFill>
                <a:schemeClr val="dk1"/>
              </a:solidFill>
              <a:latin typeface="+mn-lt"/>
              <a:ea typeface="+mn-ea"/>
              <a:cs typeface="+mn-cs"/>
            </a:rPr>
            <a:t>PUNIZIONI: </a:t>
          </a:r>
        </a:p>
        <a:p>
          <a:r>
            <a:rPr lang="it-IT" sz="1100" u="none" cap="small">
              <a:solidFill>
                <a:schemeClr val="dk1"/>
              </a:solidFill>
              <a:latin typeface="+mn-lt"/>
              <a:ea typeface="+mn-ea"/>
              <a:cs typeface="+mn-cs"/>
            </a:rPr>
            <a:t>CORNER:  SCHEMA DELL'ANNO SCORSO. 1 TAGLIO SUL PRIMO, 2 CHE PARTONO DAL PORTIERE E DUE CHE ARRIVANO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70" name="CasellaDiTesto 69">
          <a:extLst>
            <a:ext uri="{FF2B5EF4-FFF2-40B4-BE49-F238E27FC236}">
              <a16:creationId xmlns:a16="http://schemas.microsoft.com/office/drawing/2014/main" id="{00000000-0008-0000-1300-00004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71" name="CasellaDiTesto 70">
          <a:extLst>
            <a:ext uri="{FF2B5EF4-FFF2-40B4-BE49-F238E27FC236}">
              <a16:creationId xmlns:a16="http://schemas.microsoft.com/office/drawing/2014/main" id="{00000000-0008-0000-1300-00004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72" name="CasellaDiTesto 71">
          <a:extLst>
            <a:ext uri="{FF2B5EF4-FFF2-40B4-BE49-F238E27FC236}">
              <a16:creationId xmlns:a16="http://schemas.microsoft.com/office/drawing/2014/main" id="{00000000-0008-0000-1300-00004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3" name="CasellaDiTesto 72">
          <a:extLst>
            <a:ext uri="{FF2B5EF4-FFF2-40B4-BE49-F238E27FC236}">
              <a16:creationId xmlns:a16="http://schemas.microsoft.com/office/drawing/2014/main" id="{00000000-0008-0000-1300-00004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4" name="CasellaDiTesto 73">
          <a:extLst>
            <a:ext uri="{FF2B5EF4-FFF2-40B4-BE49-F238E27FC236}">
              <a16:creationId xmlns:a16="http://schemas.microsoft.com/office/drawing/2014/main" id="{00000000-0008-0000-1300-00004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5" name="CasellaDiTesto 74">
          <a:extLst>
            <a:ext uri="{FF2B5EF4-FFF2-40B4-BE49-F238E27FC236}">
              <a16:creationId xmlns:a16="http://schemas.microsoft.com/office/drawing/2014/main" id="{00000000-0008-0000-1300-00004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6" name="CasellaDiTesto 75">
          <a:extLst>
            <a:ext uri="{FF2B5EF4-FFF2-40B4-BE49-F238E27FC236}">
              <a16:creationId xmlns:a16="http://schemas.microsoft.com/office/drawing/2014/main" id="{00000000-0008-0000-1300-00004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7" name="CasellaDiTesto 76">
          <a:extLst>
            <a:ext uri="{FF2B5EF4-FFF2-40B4-BE49-F238E27FC236}">
              <a16:creationId xmlns:a16="http://schemas.microsoft.com/office/drawing/2014/main" id="{00000000-0008-0000-1300-00004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79" name="CasellaDiTesto 78">
          <a:extLst>
            <a:ext uri="{FF2B5EF4-FFF2-40B4-BE49-F238E27FC236}">
              <a16:creationId xmlns:a16="http://schemas.microsoft.com/office/drawing/2014/main" id="{00000000-0008-0000-1300-00004F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80" name="CasellaDiTesto 79">
          <a:extLst>
            <a:ext uri="{FF2B5EF4-FFF2-40B4-BE49-F238E27FC236}">
              <a16:creationId xmlns:a16="http://schemas.microsoft.com/office/drawing/2014/main" id="{00000000-0008-0000-1300-000050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1" name="CasellaDiTesto 80">
          <a:extLst>
            <a:ext uri="{FF2B5EF4-FFF2-40B4-BE49-F238E27FC236}">
              <a16:creationId xmlns:a16="http://schemas.microsoft.com/office/drawing/2014/main" id="{00000000-0008-0000-1300-00005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2" name="CasellaDiTesto 81">
          <a:extLst>
            <a:ext uri="{FF2B5EF4-FFF2-40B4-BE49-F238E27FC236}">
              <a16:creationId xmlns:a16="http://schemas.microsoft.com/office/drawing/2014/main" id="{00000000-0008-0000-1300-00005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3" name="CasellaDiTesto 82">
          <a:extLst>
            <a:ext uri="{FF2B5EF4-FFF2-40B4-BE49-F238E27FC236}">
              <a16:creationId xmlns:a16="http://schemas.microsoft.com/office/drawing/2014/main" id="{00000000-0008-0000-1300-00005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4" name="CasellaDiTesto 83">
          <a:extLst>
            <a:ext uri="{FF2B5EF4-FFF2-40B4-BE49-F238E27FC236}">
              <a16:creationId xmlns:a16="http://schemas.microsoft.com/office/drawing/2014/main" id="{00000000-0008-0000-1300-00005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5" name="CasellaDiTesto 84">
          <a:extLst>
            <a:ext uri="{FF2B5EF4-FFF2-40B4-BE49-F238E27FC236}">
              <a16:creationId xmlns:a16="http://schemas.microsoft.com/office/drawing/2014/main" id="{00000000-0008-0000-1300-00005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7" name="CasellaDiTesto 86">
          <a:extLst>
            <a:ext uri="{FF2B5EF4-FFF2-40B4-BE49-F238E27FC236}">
              <a16:creationId xmlns:a16="http://schemas.microsoft.com/office/drawing/2014/main" id="{00000000-0008-0000-1300-000057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8" name="CasellaDiTesto 87">
          <a:extLst>
            <a:ext uri="{FF2B5EF4-FFF2-40B4-BE49-F238E27FC236}">
              <a16:creationId xmlns:a16="http://schemas.microsoft.com/office/drawing/2014/main" id="{00000000-0008-0000-1300-000058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9" name="CasellaDiTesto 88">
          <a:extLst>
            <a:ext uri="{FF2B5EF4-FFF2-40B4-BE49-F238E27FC236}">
              <a16:creationId xmlns:a16="http://schemas.microsoft.com/office/drawing/2014/main" id="{00000000-0008-0000-1300-000059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a:extLst>
            <a:ext uri="{FF2B5EF4-FFF2-40B4-BE49-F238E27FC236}">
              <a16:creationId xmlns:a16="http://schemas.microsoft.com/office/drawing/2014/main" id="{00000000-0008-0000-1300-00005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a:extLst>
            <a:ext uri="{FF2B5EF4-FFF2-40B4-BE49-F238E27FC236}">
              <a16:creationId xmlns:a16="http://schemas.microsoft.com/office/drawing/2014/main" id="{00000000-0008-0000-1300-00005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a:extLst>
            <a:ext uri="{FF2B5EF4-FFF2-40B4-BE49-F238E27FC236}">
              <a16:creationId xmlns:a16="http://schemas.microsoft.com/office/drawing/2014/main" id="{00000000-0008-0000-1300-00005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a:extLst>
            <a:ext uri="{FF2B5EF4-FFF2-40B4-BE49-F238E27FC236}">
              <a16:creationId xmlns:a16="http://schemas.microsoft.com/office/drawing/2014/main" id="{00000000-0008-0000-1300-00005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4" name="CasellaDiTesto 93">
          <a:extLst>
            <a:ext uri="{FF2B5EF4-FFF2-40B4-BE49-F238E27FC236}">
              <a16:creationId xmlns:a16="http://schemas.microsoft.com/office/drawing/2014/main" id="{00000000-0008-0000-1300-00005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6" name="CasellaDiTesto 95">
          <a:extLst>
            <a:ext uri="{FF2B5EF4-FFF2-40B4-BE49-F238E27FC236}">
              <a16:creationId xmlns:a16="http://schemas.microsoft.com/office/drawing/2014/main" id="{00000000-0008-0000-1300-000060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7" name="CasellaDiTesto 96">
          <a:extLst>
            <a:ext uri="{FF2B5EF4-FFF2-40B4-BE49-F238E27FC236}">
              <a16:creationId xmlns:a16="http://schemas.microsoft.com/office/drawing/2014/main" id="{00000000-0008-0000-1300-000061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a:extLst>
            <a:ext uri="{FF2B5EF4-FFF2-40B4-BE49-F238E27FC236}">
              <a16:creationId xmlns:a16="http://schemas.microsoft.com/office/drawing/2014/main" id="{00000000-0008-0000-1300-00006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a:extLst>
            <a:ext uri="{FF2B5EF4-FFF2-40B4-BE49-F238E27FC236}">
              <a16:creationId xmlns:a16="http://schemas.microsoft.com/office/drawing/2014/main" id="{00000000-0008-0000-1300-00006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a:extLst>
            <a:ext uri="{FF2B5EF4-FFF2-40B4-BE49-F238E27FC236}">
              <a16:creationId xmlns:a16="http://schemas.microsoft.com/office/drawing/2014/main" id="{00000000-0008-0000-1300-00006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a:extLst>
            <a:ext uri="{FF2B5EF4-FFF2-40B4-BE49-F238E27FC236}">
              <a16:creationId xmlns:a16="http://schemas.microsoft.com/office/drawing/2014/main" id="{00000000-0008-0000-1300-00006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2" name="CasellaDiTesto 101">
          <a:extLst>
            <a:ext uri="{FF2B5EF4-FFF2-40B4-BE49-F238E27FC236}">
              <a16:creationId xmlns:a16="http://schemas.microsoft.com/office/drawing/2014/main" id="{00000000-0008-0000-1300-00006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61841</xdr:colOff>
      <xdr:row>2</xdr:row>
      <xdr:rowOff>42649</xdr:rowOff>
    </xdr:from>
    <xdr:to>
      <xdr:col>8</xdr:col>
      <xdr:colOff>326978</xdr:colOff>
      <xdr:row>161</xdr:row>
      <xdr:rowOff>56866</xdr:rowOff>
    </xdr:to>
    <xdr:sp macro="" textlink="">
      <xdr:nvSpPr>
        <xdr:cNvPr id="103" name="CasellaDiTesto 102">
          <a:extLst>
            <a:ext uri="{FF2B5EF4-FFF2-40B4-BE49-F238E27FC236}">
              <a16:creationId xmlns:a16="http://schemas.microsoft.com/office/drawing/2014/main" id="{00000000-0008-0000-1300-000067000000}"/>
            </a:ext>
          </a:extLst>
        </xdr:cNvPr>
        <xdr:cNvSpPr txBox="1"/>
      </xdr:nvSpPr>
      <xdr:spPr>
        <a:xfrm>
          <a:off x="61841" y="383843"/>
          <a:ext cx="5098719" cy="255469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STASERA SI GIOCA PER LA NONA DIETRO FILA. VI RICORDATE QUELLO CHE ABBIAMO PROVATO TUTTE LE ALTRE VOLTE AL TRIPLICE FISCHIO? LA FESTA CHE ABBIAMO FATTO DOPO, LA SENSAZIONE DI ESSERE IMBATTIBILI E AVERCELA FATTA...OGNUNO DI NOI HA LA POSSIBILITA' OGGI DI RIPROVARE QUELLE STESSE IDENTICHE SENSAZIONI E SE VOLETE REGALARE A VOI STESSI E AI VOSTRI COMPAGNI QUESTA GIOIA LA RICETTA LA SAPETE. </a:t>
          </a:r>
        </a:p>
        <a:p>
          <a:r>
            <a:rPr lang="it-IT" sz="1100" u="none" cap="none" baseline="0">
              <a:solidFill>
                <a:schemeClr val="dk1"/>
              </a:solidFill>
              <a:effectLst/>
              <a:latin typeface="+mn-lt"/>
              <a:ea typeface="+mn-ea"/>
              <a:cs typeface="+mn-cs"/>
            </a:rPr>
            <a:t>INNANZITUTTO RESETTARE QUANTO FATTO FIN QUI: CHI SIAMO, IL NOSTRO PASSATO, QUELLO CHE ABBIAMO FATTO NON CONTA NULLA ADESSO. ADESSO CONTA SOLO COME SCENDEREMO IN CAMPO. </a:t>
          </a:r>
        </a:p>
        <a:p>
          <a:r>
            <a:rPr lang="it-IT" sz="1100" u="none" cap="none" baseline="0">
              <a:solidFill>
                <a:schemeClr val="dk1"/>
              </a:solidFill>
              <a:effectLst/>
              <a:latin typeface="+mn-lt"/>
              <a:ea typeface="+mn-ea"/>
              <a:cs typeface="+mn-cs"/>
            </a:rPr>
            <a:t>POI L' APPROCCIO, CHE DEVE ESSERE SERENO, DOBBIAMO ENTRARE IN CAMPO CON UNA POSITIVITA' MENTALE E LA CONSAPEVOLEZZA DEL GRUPPO CHE SIAMO. </a:t>
          </a:r>
        </a:p>
        <a:p>
          <a:r>
            <a:rPr lang="it-IT" sz="1100" u="none" cap="none" baseline="0">
              <a:solidFill>
                <a:schemeClr val="dk1"/>
              </a:solidFill>
              <a:effectLst/>
              <a:latin typeface="+mn-lt"/>
              <a:ea typeface="+mn-ea"/>
              <a:cs typeface="+mn-cs"/>
            </a:rPr>
            <a:t>MASSIMO RISPETTO PER I CAMPIONI UISP. TANTO DI CAPPELLO PER ESSERE ARRIVATI QUI A GIOCARSELA CONTRO DI NOI, MA SE OGGI ENTRIAMO IN CAMPO COME SAPPIAMO, COME SIAMO ENTRATI NELLE ULTIME 8 FINALI DISPUTATE...OGGI LA PORTIAMO A CASA. </a:t>
          </a:r>
        </a:p>
        <a:p>
          <a:r>
            <a:rPr lang="it-IT" sz="1100" u="none" cap="none" baseline="0">
              <a:solidFill>
                <a:schemeClr val="dk1"/>
              </a:solidFill>
              <a:effectLst/>
              <a:latin typeface="+mn-lt"/>
              <a:ea typeface="+mn-ea"/>
              <a:cs typeface="+mn-cs"/>
            </a:rPr>
            <a:t>PER VINCERE LO SAPETE COSA SERVE: </a:t>
          </a:r>
          <a:r>
            <a:rPr lang="it-IT" sz="1100" b="1" u="none" cap="none" baseline="0">
              <a:solidFill>
                <a:schemeClr val="dk1"/>
              </a:solidFill>
              <a:effectLst/>
              <a:latin typeface="+mn-lt"/>
              <a:ea typeface="+mn-ea"/>
              <a:cs typeface="+mn-cs"/>
            </a:rPr>
            <a:t>LITRI DI SUDORE, MARONI QUADRATI, MASSIMA CONCENTRAZIONE</a:t>
          </a:r>
          <a:r>
            <a:rPr lang="it-IT" sz="1100" u="none" cap="none" baseline="0">
              <a:solidFill>
                <a:schemeClr val="dk1"/>
              </a:solidFill>
              <a:effectLst/>
              <a:latin typeface="+mn-lt"/>
              <a:ea typeface="+mn-ea"/>
              <a:cs typeface="+mn-cs"/>
            </a:rPr>
            <a:t> SU OGNI PALLA E TANTA DISPONIBILITA' AL SACRIFICIO PER AIUTARE I COMPAGNI... MAI SUPERFICIALI, MAI STACCARE LA SPINA FINCHE' NON SAREMO SOTTO LA DOCCIA. SONO GLI EPISODI, I </a:t>
          </a:r>
          <a:r>
            <a:rPr lang="it-IT" sz="1100" b="1" u="none" cap="none" baseline="0">
              <a:solidFill>
                <a:schemeClr val="dk1"/>
              </a:solidFill>
              <a:effectLst/>
              <a:latin typeface="+mn-lt"/>
              <a:ea typeface="+mn-ea"/>
              <a:cs typeface="+mn-cs"/>
            </a:rPr>
            <a:t>DETTAGLI</a:t>
          </a:r>
          <a:r>
            <a:rPr lang="it-IT" sz="1100" u="none" cap="none" baseline="0">
              <a:solidFill>
                <a:schemeClr val="dk1"/>
              </a:solidFill>
              <a:effectLst/>
              <a:latin typeface="+mn-lt"/>
              <a:ea typeface="+mn-ea"/>
              <a:cs typeface="+mn-cs"/>
            </a:rPr>
            <a:t> CHE IL PIU' DELLE VOLTE DECIDONO QUESTE PARTITE.</a:t>
          </a: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PERCIO' MASSIMA ATTENZIONE NELLE  COSE IN CUI A VOLTE PECCHIAMO, I </a:t>
          </a:r>
          <a:r>
            <a:rPr lang="it-IT" sz="1100" b="1" u="none" cap="none" baseline="0">
              <a:solidFill>
                <a:schemeClr val="dk1"/>
              </a:solidFill>
              <a:effectLst/>
              <a:latin typeface="+mn-lt"/>
              <a:ea typeface="+mn-ea"/>
              <a:cs typeface="+mn-cs"/>
            </a:rPr>
            <a:t>DISIMPEGNI DIETRO, LE RIMESSE LATERALI, LE PALLE INATTIVE, LE SECONDE PALLE</a:t>
          </a:r>
          <a:r>
            <a:rPr lang="it-IT" sz="1100" u="none" cap="none" baseline="0">
              <a:solidFill>
                <a:schemeClr val="dk1"/>
              </a:solidFill>
              <a:effectLst/>
              <a:latin typeface="+mn-lt"/>
              <a:ea typeface="+mn-ea"/>
              <a:cs typeface="+mn-cs"/>
            </a:rPr>
            <a:t>.</a:t>
          </a:r>
        </a:p>
        <a:p>
          <a:r>
            <a:rPr lang="it-IT" sz="1100" u="none" cap="none" baseline="0">
              <a:solidFill>
                <a:schemeClr val="dk1"/>
              </a:solidFill>
              <a:effectLst/>
              <a:latin typeface="+mn-lt"/>
              <a:ea typeface="+mn-ea"/>
              <a:cs typeface="+mn-cs"/>
            </a:rPr>
            <a:t>STIAMO SERENI, CURIAMO I DETTAGLI IN OGNI ANGOLO DI CAMPO, GIOCHIAMO COL CRONOMETRO SE SARA' NECESSARIO, DAVANTI PRENDIAMO FALLI E FACCIAMO RESPIRARE LA SQUADRA, DIETRO ATTENZIONE AI DISIMPEGNI (NON E' NATALE E NON HANNO BISOGNO DI REGALI, NEL DUBBIO SPAZZO! QUESTA E' LA REGOLA N.1). LE QUALITA' PER VINCERE LE ABBIAMO METTIAMOCI IL CUORE E USIAMO LA TESTA RAGA. </a:t>
          </a:r>
        </a:p>
        <a:p>
          <a:r>
            <a:rPr lang="it-IT" sz="1100" u="none" cap="none" baseline="0">
              <a:solidFill>
                <a:schemeClr val="dk1"/>
              </a:solidFill>
              <a:effectLst/>
              <a:latin typeface="+mn-lt"/>
              <a:ea typeface="+mn-ea"/>
              <a:cs typeface="+mn-cs"/>
            </a:rPr>
            <a:t>E OGNUNO DIA IL MEGLIO DI SE'.</a:t>
          </a:r>
        </a:p>
        <a:p>
          <a:endParaRPr lang="it-IT" sz="1100" u="none" cap="none" baseline="0">
            <a:solidFill>
              <a:schemeClr val="dk1"/>
            </a:solidFill>
            <a:effectLst/>
            <a:latin typeface="+mn-lt"/>
            <a:ea typeface="+mn-ea"/>
            <a:cs typeface="+mn-cs"/>
          </a:endParaRP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dire nel riscaldamento: SERVE UN </a:t>
          </a:r>
          <a:r>
            <a:rPr lang="it-IT" sz="1100" b="1" u="none" cap="none" baseline="0">
              <a:solidFill>
                <a:schemeClr val="dk1"/>
              </a:solidFill>
              <a:effectLst/>
              <a:latin typeface="+mn-lt"/>
              <a:ea typeface="+mn-ea"/>
              <a:cs typeface="+mn-cs"/>
            </a:rPr>
            <a:t>ATTEGGIAMENTO VINCENTE </a:t>
          </a:r>
          <a:r>
            <a:rPr lang="it-IT" sz="1100" u="none" cap="none" baseline="0">
              <a:solidFill>
                <a:schemeClr val="dk1"/>
              </a:solidFill>
              <a:effectLst/>
              <a:latin typeface="+mn-lt"/>
              <a:ea typeface="+mn-ea"/>
              <a:cs typeface="+mn-cs"/>
            </a:rPr>
            <a:t>, SERVIRA' TANTA CORSA , SERVIRA' SEMPLICITA' MA SOPRATTUTTO SERVIRA</a:t>
          </a:r>
          <a:r>
            <a:rPr lang="it-IT" sz="1100" b="1" u="none" cap="none" baseline="0">
              <a:solidFill>
                <a:schemeClr val="dk1"/>
              </a:solidFill>
              <a:effectLst/>
              <a:latin typeface="+mn-lt"/>
              <a:ea typeface="+mn-ea"/>
              <a:cs typeface="+mn-cs"/>
            </a:rPr>
            <a:t>' TESTA</a:t>
          </a:r>
          <a:r>
            <a:rPr lang="it-IT" sz="1100" u="none" cap="none" baseline="0">
              <a:solidFill>
                <a:schemeClr val="dk1"/>
              </a:solidFill>
              <a:effectLst/>
              <a:latin typeface="+mn-lt"/>
              <a:ea typeface="+mn-ea"/>
              <a:cs typeface="+mn-cs"/>
            </a:rPr>
            <a:t>. NON CADIAMO IN PROVOCAZIONI, NON PROVOCHIAMO. DIMOSTRIAMO LA NOSTRA SUPERIORITA' SOPRATTUTTO OGGI NON CADIAMO IN ATTEGGIAMENTI DA PERDENTI, MA </a:t>
          </a:r>
          <a:r>
            <a:rPr lang="it-IT" sz="1100" b="1" u="none" cap="none" baseline="0">
              <a:solidFill>
                <a:schemeClr val="dk1"/>
              </a:solidFill>
              <a:effectLst/>
              <a:latin typeface="+mn-lt"/>
              <a:ea typeface="+mn-ea"/>
              <a:cs typeface="+mn-cs"/>
            </a:rPr>
            <a:t>METTIAMO A DISPOSIZIONE DEI COMPAGNI IL NOSTRO MEGLIO</a:t>
          </a:r>
          <a:r>
            <a:rPr lang="it-IT" sz="1100" u="none" cap="none" baseline="0">
              <a:solidFill>
                <a:schemeClr val="dk1"/>
              </a:solidFill>
              <a:effectLst/>
              <a:latin typeface="+mn-lt"/>
              <a:ea typeface="+mn-ea"/>
              <a:cs typeface="+mn-cs"/>
            </a:rPr>
            <a:t>,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a:t>
          </a:r>
          <a:r>
            <a:rPr lang="it-IT" sz="1100" b="1" u="none" cap="none" baseline="0">
              <a:solidFill>
                <a:schemeClr val="dk1"/>
              </a:solidFill>
              <a:effectLst/>
              <a:latin typeface="+mn-lt"/>
              <a:ea typeface="+mn-ea"/>
              <a:cs typeface="+mn-cs"/>
            </a:rPr>
            <a:t>MANGIATE L'ERBA</a:t>
          </a:r>
          <a:r>
            <a:rPr lang="it-IT" sz="1100" u="none" cap="none" baseline="0">
              <a:solidFill>
                <a:schemeClr val="dk1"/>
              </a:solidFill>
              <a:effectLst/>
              <a:latin typeface="+mn-lt"/>
              <a:ea typeface="+mn-ea"/>
              <a:cs typeface="+mn-cs"/>
            </a:rPr>
            <a:t>, LASCIATE MUSCOLI E POLMONI IN CAMPO E OTTERRETE QUELLO CHE MERITATE. </a:t>
          </a:r>
        </a:p>
        <a:p>
          <a:endParaRPr lang="it-IT" sz="1100" u="none" cap="none" baseline="0">
            <a:solidFill>
              <a:schemeClr val="dk1"/>
            </a:solidFill>
            <a:effectLst/>
            <a:latin typeface="+mn-lt"/>
            <a:ea typeface="+mn-ea"/>
            <a:cs typeface="+mn-cs"/>
          </a:endParaRP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FORMAZIONE ROSSO/DIDA, CAME, FICCA, MEGLIO/ AGNE, VITTO, WOLF/ MAIC, VENTU, BONNI</a:t>
          </a:r>
        </a:p>
        <a:p>
          <a:endParaRPr lang="it-IT" sz="1100" u="none" cap="none" baseline="0">
            <a:solidFill>
              <a:schemeClr val="dk1"/>
            </a:solidFill>
            <a:effectLst/>
            <a:latin typeface="+mn-lt"/>
            <a:ea typeface="+mn-ea"/>
            <a:cs typeface="+mn-cs"/>
          </a:endParaRPr>
        </a:p>
        <a:p>
          <a:r>
            <a:rPr lang="it-IT" sz="1100" b="1" u="none" cap="none" baseline="0">
              <a:solidFill>
                <a:schemeClr val="dk1"/>
              </a:solidFill>
              <a:effectLst/>
              <a:latin typeface="+mn-lt"/>
              <a:ea typeface="+mn-ea"/>
              <a:cs typeface="+mn-cs"/>
            </a:rPr>
            <a:t>DIFESA:  </a:t>
          </a:r>
          <a:r>
            <a:rPr lang="it-IT" sz="1100" u="sng" cap="none" baseline="0">
              <a:solidFill>
                <a:schemeClr val="dk1"/>
              </a:solidFill>
              <a:effectLst/>
              <a:latin typeface="+mn-lt"/>
              <a:ea typeface="+mn-ea"/>
              <a:cs typeface="+mn-cs"/>
            </a:rPr>
            <a:t>I TERZINI OGGI HANNO LA POSSIBILITA' DI SALIRE. DOBBIAMO CREARE UNA PARITA' NUMERICA A CC E FAR ABBASSARE IL LORO 3/4 SULLA LINEA DEI CC</a:t>
          </a:r>
          <a:r>
            <a:rPr lang="it-IT" sz="1100" u="none" cap="none" baseline="0">
              <a:solidFill>
                <a:schemeClr val="dk1"/>
              </a:solidFill>
              <a:effectLst/>
              <a:latin typeface="+mn-lt"/>
              <a:ea typeface="+mn-ea"/>
              <a:cs typeface="+mn-cs"/>
            </a:rPr>
            <a:t>. COSI' FACENDO COMUNQUE  I TRE CHE RESTANO DIETRO HANNO 2 PUNTE DA CONTROLLARE. IL TERZINO CHE SALE FA ABBASSARE IL LORO 3/4 E CI METTE IN CONDIZIONI DI PARITA' NUMERICA A CC. QUESTO IN FASE DI POSSESSO. INOLTRE NEL CASO IN CUI SI PERDESSE PALLA LA SUA PERICOLOSITA' VERREBBE NOTEVOLMENTE RIDOTTA.</a:t>
          </a:r>
        </a:p>
        <a:p>
          <a:r>
            <a:rPr lang="it-IT" sz="1100" u="none" cap="none" baseline="0">
              <a:solidFill>
                <a:schemeClr val="dk1"/>
              </a:solidFill>
              <a:effectLst/>
              <a:latin typeface="+mn-lt"/>
              <a:ea typeface="+mn-ea"/>
              <a:cs typeface="+mn-cs"/>
            </a:rPr>
            <a:t>OGGI </a:t>
          </a:r>
          <a:r>
            <a:rPr lang="it-IT" sz="1100" u="sng" cap="none" baseline="0">
              <a:solidFill>
                <a:schemeClr val="dk1"/>
              </a:solidFill>
              <a:effectLst/>
              <a:latin typeface="+mn-lt"/>
              <a:ea typeface="+mn-ea"/>
              <a:cs typeface="+mn-cs"/>
            </a:rPr>
            <a:t>SERVE MOLTA ATTENZIONE IN PALLEGGIO E IN DISIMPEGNO</a:t>
          </a:r>
          <a:r>
            <a:rPr lang="it-IT" sz="1100" u="none" cap="none" baseline="0">
              <a:solidFill>
                <a:schemeClr val="dk1"/>
              </a:solidFill>
              <a:effectLst/>
              <a:latin typeface="+mn-lt"/>
              <a:ea typeface="+mn-ea"/>
              <a:cs typeface="+mn-cs"/>
            </a:rPr>
            <a:t>, UN PASSAGGIO SBAGLIATO PUO' CREARE PROBLEMI PERCHE LORO SONO BRAVISSIMI A RIPARTIRE, QUINDI MASSIMA ATTENZIONE. CERCHIAMO DI CAPIRE LA VELOCITA' DI QUELLO CHE GIOCA DAVANTI E CERCHIAMO DI NON ESSERE FUORI POSIZIONE SE ABBIAMO UNO DEI DUE TERZINI ALTO. </a:t>
          </a:r>
        </a:p>
        <a:p>
          <a:r>
            <a:rPr lang="it-IT" sz="1100" u="none" cap="none" baseline="0">
              <a:solidFill>
                <a:schemeClr val="dk1"/>
              </a:solidFill>
              <a:effectLst/>
              <a:latin typeface="+mn-lt"/>
              <a:ea typeface="+mn-ea"/>
              <a:cs typeface="+mn-cs"/>
            </a:rPr>
            <a:t>NELLE FINALI BISOGNA ESSERE PULITI E DECISI, NON CONCEDERE PUNIZIONI O METRI , NESSUN TENTENNAMENTO O ESITAZIONE. L'ERRORE OGGI VIENE PUNITO, QUESTI NON PERDONANO NULLA.</a:t>
          </a:r>
        </a:p>
        <a:p>
          <a:r>
            <a:rPr lang="it-IT" sz="1100" u="none" cap="none" baseline="0">
              <a:solidFill>
                <a:schemeClr val="dk1"/>
              </a:solidFill>
              <a:effectLst/>
              <a:latin typeface="+mn-lt"/>
              <a:ea typeface="+mn-ea"/>
              <a:cs typeface="+mn-cs"/>
            </a:rPr>
            <a:t>SOLITE RACCOMANDAZIONI: ZERO RISCHI SOPRATTUTTO APPENA PARTITI, SE E' IL CASO PALLA IN TRIBUNA, MASSIMA ATTENZIONE IN MARCATURA E NEI FINALI DI TEMPO, OCCHI E ORECCHIE APERTI SULLE PALLE INATTIVE: DIFENDIAMO A UOMO, OGNUNO NE  BATTEZZA UNO E SE LO TIENE STRETTO.</a:t>
          </a:r>
        </a:p>
        <a:p>
          <a:endParaRPr lang="it-IT" sz="1100" u="none" cap="none" baseline="0">
            <a:solidFill>
              <a:schemeClr val="dk1"/>
            </a:solidFill>
            <a:effectLst/>
            <a:latin typeface="+mn-lt"/>
            <a:ea typeface="+mn-ea"/>
            <a:cs typeface="+mn-cs"/>
          </a:endParaRPr>
        </a:p>
        <a:p>
          <a:r>
            <a:rPr lang="it-IT" sz="1100" b="1" u="none" cap="none" baseline="0">
              <a:solidFill>
                <a:schemeClr val="dk1"/>
              </a:solidFill>
              <a:effectLst/>
              <a:latin typeface="+mn-lt"/>
              <a:ea typeface="+mn-ea"/>
              <a:cs typeface="+mn-cs"/>
            </a:rPr>
            <a:t>CENTROCAMPO</a:t>
          </a:r>
          <a:r>
            <a:rPr lang="it-IT" sz="1100" u="none" cap="none" baseline="0">
              <a:solidFill>
                <a:schemeClr val="dk1"/>
              </a:solidFill>
              <a:effectLst/>
              <a:latin typeface="+mn-lt"/>
              <a:ea typeface="+mn-ea"/>
              <a:cs typeface="+mn-cs"/>
            </a:rPr>
            <a:t>:  VITTO OGGI PRETENDO UNA PROVA MAIUSCOLA, NON TANTO A LIVELLO FISICO MA A LIVELLO DI TESTA. C'E' UN 3/4 DA TENERE A BADA IN NON POSSESSO TE LO TROVERAI DIETRO: NON VA PERSO MAI DI VISTA. MAI. TI PIACE L'INSERIMENTO (E PIACE ANCHE A ME) OGGI LA VOLTA CHE LO FAI BISOGNA ESSERE CERTI CHE AL TUO POSTO CI SIA QUALCUNO. PER IL RESTO OGGI BISOGNA TENERE LA POSIZIONE. PUOI FAR GOL SU CORNER. OGGI E' LA VOLTA BUONA ME LO SENTO. </a:t>
          </a:r>
        </a:p>
        <a:p>
          <a:r>
            <a:rPr lang="it-IT" sz="1100" u="none" cap="none" baseline="0">
              <a:solidFill>
                <a:schemeClr val="dk1"/>
              </a:solidFill>
              <a:effectLst/>
              <a:latin typeface="+mn-lt"/>
              <a:ea typeface="+mn-ea"/>
              <a:cs typeface="+mn-cs"/>
            </a:rPr>
            <a:t>LE MEZZE LE VOGLIO LUCIDE, PRONTE A GIOCARE PER IL TAGLIO DELLE ALI O A SERVIRE L'ALA SE ENTRA NEL CAMPO  COME FOSSE UN TQ  SIETE VOI MEZZE CHE USCITE A SECONDA DI CHI E' PIU' VICINO SUL LORO MEDIANO BASSO CHE GODRA' DI LIBERTA' </a:t>
          </a:r>
        </a:p>
        <a:p>
          <a:r>
            <a:rPr lang="it-IT" sz="1100" u="none" cap="none" baseline="0">
              <a:solidFill>
                <a:schemeClr val="dk1"/>
              </a:solidFill>
              <a:effectLst/>
              <a:latin typeface="+mn-lt"/>
              <a:ea typeface="+mn-ea"/>
              <a:cs typeface="+mn-cs"/>
            </a:rPr>
            <a:t>LE DUE ALI INVECE STRINGERANNO UNA DECINA DI METRI DENTRO IL CAMPO  IN NON POSSESSO. QUESTO SEMPRE. SERVE UNA GROSSA MANO IN MEZZO.</a:t>
          </a:r>
        </a:p>
        <a:p>
          <a:endParaRPr lang="it-IT" sz="1100" u="none" cap="none" baseline="0">
            <a:solidFill>
              <a:schemeClr val="dk1"/>
            </a:solidFill>
            <a:effectLst/>
            <a:latin typeface="+mn-lt"/>
            <a:ea typeface="+mn-ea"/>
            <a:cs typeface="+mn-cs"/>
          </a:endParaRPr>
        </a:p>
        <a:p>
          <a:r>
            <a:rPr lang="it-IT" sz="1100" b="1" u="none" cap="none" baseline="0">
              <a:solidFill>
                <a:schemeClr val="dk1"/>
              </a:solidFill>
              <a:effectLst/>
              <a:latin typeface="+mn-lt"/>
              <a:ea typeface="+mn-ea"/>
              <a:cs typeface="+mn-cs"/>
            </a:rPr>
            <a:t>ATTACCO:</a:t>
          </a:r>
          <a:r>
            <a:rPr lang="it-IT" sz="1100" u="none" cap="none" baseline="0">
              <a:solidFill>
                <a:schemeClr val="dk1"/>
              </a:solidFill>
              <a:effectLst/>
              <a:latin typeface="+mn-lt"/>
              <a:ea typeface="+mn-ea"/>
              <a:cs typeface="+mn-cs"/>
            </a:rPr>
            <a:t>  TRIDENTE DINAMICO. DOBBIAMO CERCARE DURANTE LA PARTITA DI TOGLIERE PUNTI DI RIFERIMENTO FISSI </a:t>
          </a:r>
          <a:r>
            <a:rPr lang="it-IT" sz="1100" u="sng" cap="none" baseline="0">
              <a:solidFill>
                <a:schemeClr val="dk1"/>
              </a:solidFill>
              <a:effectLst/>
              <a:latin typeface="+mn-lt"/>
              <a:ea typeface="+mn-ea"/>
              <a:cs typeface="+mn-cs"/>
            </a:rPr>
            <a:t>ALLA DIFESA AVVERSARIA CREANDO SITUAZIONI DI COMPLICATA GESTIONE: PARTENDO DALLA DISPOSIZIONE IN LINEA, NEL CORSO DELL'AZIONE, UNA DELLE DUE ALI PUO' SCIVOLARE IN POSIZIONE TQ TRA LE DUE LINEE, CON LE ALTRE DUE PUNTE CHE SI AVVICINANO FRA LORO IN POSIZIONE CENTRALE. </a:t>
          </a:r>
          <a:r>
            <a:rPr lang="it-IT" sz="1100" u="none" cap="none" baseline="0">
              <a:solidFill>
                <a:schemeClr val="dk1"/>
              </a:solidFill>
              <a:effectLst/>
              <a:latin typeface="+mn-lt"/>
              <a:ea typeface="+mn-ea"/>
              <a:cs typeface="+mn-cs"/>
            </a:rPr>
            <a:t>CON QUESTA ROTAZIONE IL FINTO TQ POTREBBE TROVARSI LIBERO DA MARCATURA, TRA L'ALTRO LASCIANDO I DIFENSORI CENTRALI AVVERSARI IN SITUAZIONE DI 2:2 CON LE NOSTRE PUNTE, IL TQ PUO' PUNTARLI CENTRALMENTE.</a:t>
          </a:r>
        </a:p>
        <a:p>
          <a:r>
            <a:rPr lang="it-IT" sz="1100" u="none" cap="none" baseline="0">
              <a:solidFill>
                <a:schemeClr val="dk1"/>
              </a:solidFill>
              <a:effectLst/>
              <a:latin typeface="+mn-lt"/>
              <a:ea typeface="+mn-ea"/>
              <a:cs typeface="+mn-cs"/>
            </a:rPr>
            <a:t>QUANDO INVECE LE ALI RESTANO LARGHE HANNO IL COMPITO DI DARE PROFONDITA'.</a:t>
          </a:r>
        </a:p>
        <a:p>
          <a:r>
            <a:rPr lang="it-IT" sz="1100" u="none" cap="none" baseline="0">
              <a:solidFill>
                <a:schemeClr val="dk1"/>
              </a:solidFill>
              <a:effectLst/>
              <a:latin typeface="+mn-lt"/>
              <a:ea typeface="+mn-ea"/>
              <a:cs typeface="+mn-cs"/>
            </a:rPr>
            <a:t>IN SOSTANZA DEVONO ESSERE ABILI AD ALTERNARE LA DISPOSIZIONE IN LINEA A QUELLA A TRIANGOLO ROVESCIATO. </a:t>
          </a:r>
          <a:r>
            <a:rPr lang="it-IT" sz="1100" b="1" u="none" cap="none" baseline="0">
              <a:solidFill>
                <a:schemeClr val="dk1"/>
              </a:solidFill>
              <a:effectLst/>
              <a:latin typeface="+mn-lt"/>
              <a:ea typeface="+mn-ea"/>
              <a:cs typeface="+mn-cs"/>
            </a:rPr>
            <a:t>SOSTANZIALMENTE SE LA PALLA E' IN FASCIA AL TERZINO RESTIAMO IN LINEA, VENENDO INCONTRO , O SCATTANDO VERSO IL FONDO CAMPO A SECONDA DELLE OPPORTUNITA'. SE LA PALLA  CE L'HA UNA MEZZA UNA DELLE DUE ALI, QUELLA PIU' VICINA, PUO' SCIVLARE IN MEZZO.</a:t>
          </a:r>
          <a:r>
            <a:rPr lang="it-IT" sz="1100" u="none" cap="none" baseline="0">
              <a:solidFill>
                <a:schemeClr val="dk1"/>
              </a:solidFill>
              <a:effectLst/>
              <a:latin typeface="+mn-lt"/>
              <a:ea typeface="+mn-ea"/>
              <a:cs typeface="+mn-cs"/>
            </a:rPr>
            <a:t> NON SEMPRE, MA A VOLTE FACCIAMOLO RAGAZZI, CERCHIAMO DI CREARGLI NOIE . </a:t>
          </a:r>
        </a:p>
        <a:p>
          <a:r>
            <a:rPr lang="it-IT" sz="1100" u="none" cap="none" baseline="0">
              <a:solidFill>
                <a:schemeClr val="dk1"/>
              </a:solidFill>
              <a:effectLst/>
              <a:latin typeface="+mn-lt"/>
              <a:ea typeface="+mn-ea"/>
              <a:cs typeface="+mn-cs"/>
            </a:rPr>
            <a:t>I MOVIMENTI SONO SEMPRE QUELLI:  TERZINO CHE PUO' GIOCARE SULL'ALA DAVANTI A LUI O SUL CC. POI PUO' SOVRAPPORRE LUI O LA STESSA ALA ATTACCA LA PROFONDITA'. </a:t>
          </a:r>
        </a:p>
        <a:p>
          <a:r>
            <a:rPr lang="it-IT" sz="1100" u="none" cap="none" baseline="0">
              <a:solidFill>
                <a:schemeClr val="dk1"/>
              </a:solidFill>
              <a:effectLst/>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r>
            <a:rPr lang="it-IT" sz="1100" u="none" cap="none" baseline="0">
              <a:solidFill>
                <a:schemeClr val="dk1"/>
              </a:solidFill>
              <a:effectLst/>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DAVANTI CI VUOLE ESTREMA DISPONIBILITA' AL SACRIFICIO OGGI. TENETE SU' LA PALLA. GIOCATA SEMPLICE.  UNO-DUE E TIRI DA FUORI CERCHIAMO LA CONCLUSIONE NELLO SPECCHIO QUANDO ABBIAMO LA POSSIBILITA’. </a:t>
          </a:r>
        </a:p>
        <a:p>
          <a:r>
            <a:rPr lang="it-IT" sz="1100" u="none" cap="none" baseline="0">
              <a:solidFill>
                <a:schemeClr val="dk1"/>
              </a:solidFill>
              <a:effectLst/>
              <a:latin typeface="+mn-lt"/>
              <a:ea typeface="+mn-ea"/>
              <a:cs typeface="+mn-cs"/>
            </a:rPr>
            <a:t>PALLE INATTIVE A SFAVORE RESTA SU' BONNI SE RECUPERIAMO PALLA PRONTI A SFRUTTARE LA RIPARTENZA.</a:t>
          </a: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IN QUESTE PARTITE NON CI CAPITERANNO MOLTE OCCASIONI, QUELLE CHE CAPITANO VANNO SFRUTTATE. </a:t>
          </a:r>
        </a:p>
        <a:p>
          <a:r>
            <a:rPr lang="it-IT" sz="1100" u="none" cap="none" baseline="0">
              <a:solidFill>
                <a:schemeClr val="dk1"/>
              </a:solidFill>
              <a:effectLst/>
              <a:latin typeface="+mn-lt"/>
              <a:ea typeface="+mn-ea"/>
              <a:cs typeface="+mn-cs"/>
            </a:rPr>
            <a:t>CERCHIAMO PUNIZIONI AL LIMITE , FACCIAMOCI FURBI, CERCHIAMO DI SFRUTTARE LE NOSTRE ARMI MIGLIORI. </a:t>
          </a:r>
        </a:p>
        <a:p>
          <a:r>
            <a:rPr lang="it-IT" sz="1100" u="none" cap="none" baseline="0">
              <a:solidFill>
                <a:schemeClr val="dk1"/>
              </a:solidFill>
              <a:effectLst/>
              <a:latin typeface="+mn-lt"/>
              <a:ea typeface="+mn-ea"/>
              <a:cs typeface="+mn-cs"/>
            </a:rPr>
            <a:t>CALCI D'ANGOLO, BISOGNA ENTRARE CON CATTIVERIA</a:t>
          </a:r>
        </a:p>
        <a:p>
          <a:endParaRPr lang="it-IT" sz="1100" u="none" cap="none" baseline="0">
            <a:solidFill>
              <a:schemeClr val="dk1"/>
            </a:solidFill>
            <a:effectLst/>
            <a:latin typeface="+mn-lt"/>
            <a:ea typeface="+mn-ea"/>
            <a:cs typeface="+mn-cs"/>
          </a:endParaRP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-RIGORI: AGNE/MEGLIO</a:t>
          </a:r>
        </a:p>
        <a:p>
          <a:r>
            <a:rPr lang="it-IT" sz="1100" u="none" cap="none" baseline="0">
              <a:solidFill>
                <a:schemeClr val="dk1"/>
              </a:solidFill>
              <a:effectLst/>
              <a:latin typeface="+mn-lt"/>
              <a:ea typeface="+mn-ea"/>
              <a:cs typeface="+mn-cs"/>
            </a:rPr>
            <a:t>-PUNIZIONI:  AGNE/MEGLIO </a:t>
          </a:r>
        </a:p>
        <a:p>
          <a:r>
            <a:rPr lang="it-IT" sz="1100" u="none" cap="none" baseline="0">
              <a:solidFill>
                <a:schemeClr val="dk1"/>
              </a:solidFill>
              <a:effectLst/>
              <a:latin typeface="+mn-lt"/>
              <a:ea typeface="+mn-ea"/>
              <a:cs typeface="+mn-cs"/>
            </a:rPr>
            <a:t>-DIFFIDATI: -</a:t>
          </a:r>
        </a:p>
        <a:p>
          <a:r>
            <a:rPr lang="it-IT" sz="1100" u="none" cap="none" baseline="0">
              <a:solidFill>
                <a:schemeClr val="dk1"/>
              </a:solidFill>
              <a:effectLst/>
              <a:latin typeface="+mn-lt"/>
              <a:ea typeface="+mn-ea"/>
              <a:cs typeface="+mn-cs"/>
            </a:rPr>
            <a:t>-ANGOLI: SCHEMA</a:t>
          </a:r>
        </a:p>
        <a:p>
          <a:r>
            <a:rPr lang="it-IT" sz="1100" u="none" cap="none" baseline="0">
              <a:solidFill>
                <a:schemeClr val="dk1"/>
              </a:solidFill>
              <a:effectLst/>
              <a:latin typeface="+mn-lt"/>
              <a:ea typeface="+mn-ea"/>
              <a:cs typeface="+mn-cs"/>
            </a:rPr>
            <a:t>CHI ESCE SI RICORDI DI DARE LE CONSEGNE A CHI ENTRA:  POSIZIONE  IN BARRIERA E CORNER IN ATTACCO.</a:t>
          </a:r>
        </a:p>
        <a:p>
          <a:endParaRPr lang="it-IT" sz="1100" u="none" cap="none" baseline="0">
            <a:solidFill>
              <a:schemeClr val="dk1"/>
            </a:solidFill>
            <a:effectLst/>
            <a:latin typeface="+mn-lt"/>
            <a:ea typeface="+mn-ea"/>
            <a:cs typeface="+mn-cs"/>
          </a:endParaRPr>
        </a:p>
        <a:p>
          <a:r>
            <a:rPr lang="it-IT" sz="1100" u="none" cap="none" baseline="0">
              <a:solidFill>
                <a:schemeClr val="dk1"/>
              </a:solidFill>
              <a:effectLst/>
              <a:latin typeface="+mn-lt"/>
              <a:ea typeface="+mn-ea"/>
              <a:cs typeface="+mn-cs"/>
            </a:rPr>
            <a:t>RACCOMANDAZIONI:</a:t>
          </a:r>
        </a:p>
        <a:p>
          <a:r>
            <a:rPr lang="it-IT" sz="1100" u="none" cap="none" baseline="0">
              <a:solidFill>
                <a:schemeClr val="dk1"/>
              </a:solidFill>
              <a:effectLst/>
              <a:latin typeface="+mn-lt"/>
              <a:ea typeface="+mn-ea"/>
              <a:cs typeface="+mn-cs"/>
            </a:rPr>
            <a:t>RIMESSE LATERALI A SFAVORE: ATTACCATI, NON A DUE METRI</a:t>
          </a:r>
        </a:p>
        <a:p>
          <a:r>
            <a:rPr lang="it-IT" sz="1100" u="none" cap="none" baseline="0">
              <a:solidFill>
                <a:schemeClr val="dk1"/>
              </a:solidFill>
              <a:effectLst/>
              <a:latin typeface="+mn-lt"/>
              <a:ea typeface="+mn-ea"/>
              <a:cs typeface="+mn-cs"/>
            </a:rPr>
            <a:t>RIMESSE LATERALI A FAVORE: MOVIMENTO</a:t>
          </a:r>
        </a:p>
        <a:p>
          <a:r>
            <a:rPr lang="it-IT" sz="1100" u="none" cap="none" baseline="0">
              <a:solidFill>
                <a:schemeClr val="dk1"/>
              </a:solidFill>
              <a:effectLst/>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none" baseline="0">
              <a:solidFill>
                <a:schemeClr val="dk1"/>
              </a:solidFill>
              <a:effectLst/>
              <a:latin typeface="+mn-lt"/>
              <a:ea typeface="+mn-ea"/>
              <a:cs typeface="+mn-cs"/>
            </a:rPr>
            <a:t> </a:t>
          </a:r>
        </a:p>
        <a:p>
          <a:r>
            <a:rPr lang="it-IT" sz="1100" u="none" cap="none" baseline="0">
              <a:solidFill>
                <a:schemeClr val="dk1"/>
              </a:solidFill>
              <a:effectLst/>
              <a:latin typeface="+mn-lt"/>
              <a:ea typeface="+mn-ea"/>
              <a:cs typeface="+mn-cs"/>
            </a:rPr>
            <a:t>INTERVALLO:</a:t>
          </a:r>
        </a:p>
        <a:p>
          <a:r>
            <a:rPr lang="it-IT" sz="1100" u="none" cap="none" baseline="0">
              <a:solidFill>
                <a:schemeClr val="dk1"/>
              </a:solidFill>
              <a:effectLst/>
              <a:latin typeface="+mn-lt"/>
              <a:ea typeface="+mn-ea"/>
              <a:cs typeface="+mn-cs"/>
            </a:rPr>
            <a:t>TENERE ALTA LA CONCENTRAZIONE</a:t>
          </a:r>
        </a:p>
        <a:p>
          <a:r>
            <a:rPr lang="it-IT" sz="1100" u="none" cap="none" baseline="0">
              <a:solidFill>
                <a:schemeClr val="dk1"/>
              </a:solidFill>
              <a:effectLst/>
              <a:latin typeface="+mn-lt"/>
              <a:ea typeface="+mn-ea"/>
              <a:cs typeface="+mn-cs"/>
            </a:rPr>
            <a:t>CALI DI CONCENTRAZIONE</a:t>
          </a:r>
        </a:p>
        <a:p>
          <a:r>
            <a:rPr lang="it-IT" sz="1100" u="none" cap="none" baseline="0">
              <a:solidFill>
                <a:schemeClr val="dk1"/>
              </a:solidFill>
              <a:effectLst/>
              <a:latin typeface="+mn-lt"/>
              <a:ea typeface="+mn-ea"/>
              <a:cs typeface="+mn-cs"/>
            </a:rPr>
            <a:t>GESTIONE DEI TEMPI DI GIOCO</a:t>
          </a:r>
        </a:p>
        <a:p>
          <a:r>
            <a:rPr lang="it-IT" sz="1100" u="none" cap="none" baseline="0">
              <a:solidFill>
                <a:schemeClr val="dk1"/>
              </a:solidFill>
              <a:effectLst/>
              <a:latin typeface="+mn-lt"/>
              <a:ea typeface="+mn-ea"/>
              <a:cs typeface="+mn-cs"/>
            </a:rPr>
            <a:t>FURBIZIA, GUADAGNIAMO CALCI PIAZZATI</a:t>
          </a:r>
        </a:p>
        <a:p>
          <a:r>
            <a:rPr lang="it-IT" sz="1100" u="none" cap="none" baseline="0">
              <a:solidFill>
                <a:schemeClr val="dk1"/>
              </a:solidFill>
              <a:effectLst/>
              <a:latin typeface="+mn-lt"/>
              <a:ea typeface="+mn-ea"/>
              <a:cs typeface="+mn-cs"/>
            </a:rPr>
            <a:t>DAVANTI TENIAMO SU QUALCHE PALLA E FACCIAMO RESPIRARE LA SQUADRA</a:t>
          </a:r>
        </a:p>
        <a:p>
          <a:r>
            <a:rPr lang="it-IT" sz="1100" u="none" cap="none" baseline="0">
              <a:solidFill>
                <a:schemeClr val="dk1"/>
              </a:solidFill>
              <a:effectLst/>
              <a:latin typeface="+mn-lt"/>
              <a:ea typeface="+mn-ea"/>
              <a:cs typeface="+mn-cs"/>
            </a:rPr>
            <a:t>NON ABBASSARSI TROPPO SE NO SI SOFFRE </a:t>
          </a:r>
        </a:p>
        <a:p>
          <a:r>
            <a:rPr lang="it-IT" sz="1100" u="none" cap="none" baseline="0">
              <a:solidFill>
                <a:schemeClr val="dk1"/>
              </a:solidFill>
              <a:effectLst/>
              <a:latin typeface="+mn-lt"/>
              <a:ea typeface="+mn-ea"/>
              <a:cs typeface="+mn-cs"/>
            </a:rPr>
            <a:t>INTERDIZIONE PIU' DECISA</a:t>
          </a:r>
        </a:p>
        <a:p>
          <a:r>
            <a:rPr lang="it-IT" sz="1100" u="none" cap="none" baseline="0">
              <a:solidFill>
                <a:schemeClr val="dk1"/>
              </a:solidFill>
              <a:effectLst/>
              <a:latin typeface="+mn-lt"/>
              <a:ea typeface="+mn-ea"/>
              <a:cs typeface="+mn-cs"/>
            </a:rPr>
            <a:t>DISIMPEGNO PRECISO</a:t>
          </a:r>
        </a:p>
        <a:p>
          <a:r>
            <a:rPr lang="it-IT" sz="1100" u="none" cap="none" baseline="0">
              <a:solidFill>
                <a:schemeClr val="dk1"/>
              </a:solidFill>
              <a:effectLst/>
              <a:latin typeface="+mn-lt"/>
              <a:ea typeface="+mn-ea"/>
              <a:cs typeface="+mn-cs"/>
            </a:rPr>
            <a:t>CENTRARE LO SPECCHIO</a:t>
          </a:r>
        </a:p>
        <a:p>
          <a:r>
            <a:rPr lang="it-IT" sz="1100" u="none" cap="none" baseline="0">
              <a:solidFill>
                <a:schemeClr val="dk1"/>
              </a:solidFill>
              <a:effectLst/>
              <a:latin typeface="+mn-lt"/>
              <a:ea typeface="+mn-ea"/>
              <a:cs typeface="+mn-cs"/>
            </a:rPr>
            <a:t>RALLENTARE O ACCELERARE IL RITMO</a:t>
          </a:r>
        </a:p>
        <a:p>
          <a:r>
            <a:rPr lang="it-IT" sz="1100" u="none" cap="none" baseline="0">
              <a:solidFill>
                <a:schemeClr val="dk1"/>
              </a:solidFill>
              <a:effectLst/>
              <a:latin typeface="+mn-lt"/>
              <a:ea typeface="+mn-ea"/>
              <a:cs typeface="+mn-cs"/>
            </a:rPr>
            <a:t>SE SIAMO SOTTO O PARI: RICORDARE RECUPERI E VITTORIE NEL SECONDO TEMPO </a:t>
          </a:r>
        </a:p>
        <a:p>
          <a:r>
            <a:rPr lang="it-IT" sz="1100" u="none" cap="none" baseline="0">
              <a:solidFill>
                <a:schemeClr val="dk1"/>
              </a:solidFill>
              <a:effectLst/>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01" name="CasellaDiTesto 100">
          <a:extLst>
            <a:ext uri="{FF2B5EF4-FFF2-40B4-BE49-F238E27FC236}">
              <a16:creationId xmlns:a16="http://schemas.microsoft.com/office/drawing/2014/main" id="{00000000-0008-0000-1A00-000065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02" name="CasellaDiTesto 101">
          <a:extLst>
            <a:ext uri="{FF2B5EF4-FFF2-40B4-BE49-F238E27FC236}">
              <a16:creationId xmlns:a16="http://schemas.microsoft.com/office/drawing/2014/main" id="{00000000-0008-0000-1A00-000066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3" name="CasellaDiTesto 102">
          <a:extLst>
            <a:ext uri="{FF2B5EF4-FFF2-40B4-BE49-F238E27FC236}">
              <a16:creationId xmlns:a16="http://schemas.microsoft.com/office/drawing/2014/main" id="{00000000-0008-0000-1A00-000067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4" name="CasellaDiTesto 103">
          <a:extLst>
            <a:ext uri="{FF2B5EF4-FFF2-40B4-BE49-F238E27FC236}">
              <a16:creationId xmlns:a16="http://schemas.microsoft.com/office/drawing/2014/main" id="{00000000-0008-0000-1A00-000068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5" name="CasellaDiTesto 104">
          <a:extLst>
            <a:ext uri="{FF2B5EF4-FFF2-40B4-BE49-F238E27FC236}">
              <a16:creationId xmlns:a16="http://schemas.microsoft.com/office/drawing/2014/main" id="{00000000-0008-0000-1A00-000069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6" name="CasellaDiTesto 105">
          <a:extLst>
            <a:ext uri="{FF2B5EF4-FFF2-40B4-BE49-F238E27FC236}">
              <a16:creationId xmlns:a16="http://schemas.microsoft.com/office/drawing/2014/main" id="{00000000-0008-0000-1A00-00006A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a:extLst>
            <a:ext uri="{FF2B5EF4-FFF2-40B4-BE49-F238E27FC236}">
              <a16:creationId xmlns:a16="http://schemas.microsoft.com/office/drawing/2014/main" id="{00000000-0008-0000-1A00-00006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a:extLst>
            <a:ext uri="{FF2B5EF4-FFF2-40B4-BE49-F238E27FC236}">
              <a16:creationId xmlns:a16="http://schemas.microsoft.com/office/drawing/2014/main" id="{00000000-0008-0000-1A00-00006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104775</xdr:rowOff>
    </xdr:to>
    <xdr:sp macro="" textlink="">
      <xdr:nvSpPr>
        <xdr:cNvPr id="109" name="CasellaDiTesto 108">
          <a:extLst>
            <a:ext uri="{FF2B5EF4-FFF2-40B4-BE49-F238E27FC236}">
              <a16:creationId xmlns:a16="http://schemas.microsoft.com/office/drawing/2014/main" id="{00000000-0008-0000-1A00-00006D000000}"/>
            </a:ext>
          </a:extLst>
        </xdr:cNvPr>
        <xdr:cNvSpPr txBox="1"/>
      </xdr:nvSpPr>
      <xdr:spPr>
        <a:xfrm>
          <a:off x="47625" y="381000"/>
          <a:ext cx="5153025" cy="2008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COLATERRA PAREGGIO LORO</a:t>
          </a:r>
          <a:endParaRPr lang="it-IT"/>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0" name="CasellaDiTesto 109">
          <a:extLst>
            <a:ext uri="{FF2B5EF4-FFF2-40B4-BE49-F238E27FC236}">
              <a16:creationId xmlns:a16="http://schemas.microsoft.com/office/drawing/2014/main" id="{00000000-0008-0000-1A00-00006E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1" name="CasellaDiTesto 110">
          <a:extLst>
            <a:ext uri="{FF2B5EF4-FFF2-40B4-BE49-F238E27FC236}">
              <a16:creationId xmlns:a16="http://schemas.microsoft.com/office/drawing/2014/main" id="{00000000-0008-0000-1A00-00006F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2" name="CasellaDiTesto 111">
          <a:extLst>
            <a:ext uri="{FF2B5EF4-FFF2-40B4-BE49-F238E27FC236}">
              <a16:creationId xmlns:a16="http://schemas.microsoft.com/office/drawing/2014/main" id="{00000000-0008-0000-1A00-000070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3" name="CasellaDiTesto 112">
          <a:extLst>
            <a:ext uri="{FF2B5EF4-FFF2-40B4-BE49-F238E27FC236}">
              <a16:creationId xmlns:a16="http://schemas.microsoft.com/office/drawing/2014/main" id="{00000000-0008-0000-1A00-000071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4" name="CasellaDiTesto 113">
          <a:extLst>
            <a:ext uri="{FF2B5EF4-FFF2-40B4-BE49-F238E27FC236}">
              <a16:creationId xmlns:a16="http://schemas.microsoft.com/office/drawing/2014/main" id="{00000000-0008-0000-1A00-000072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a:extLst>
            <a:ext uri="{FF2B5EF4-FFF2-40B4-BE49-F238E27FC236}">
              <a16:creationId xmlns:a16="http://schemas.microsoft.com/office/drawing/2014/main" id="{00000000-0008-0000-1A00-00007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a:extLst>
            <a:ext uri="{FF2B5EF4-FFF2-40B4-BE49-F238E27FC236}">
              <a16:creationId xmlns:a16="http://schemas.microsoft.com/office/drawing/2014/main" id="{00000000-0008-0000-1A00-00007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17" name="CasellaDiTesto 116">
          <a:extLst>
            <a:ext uri="{FF2B5EF4-FFF2-40B4-BE49-F238E27FC236}">
              <a16:creationId xmlns:a16="http://schemas.microsoft.com/office/drawing/2014/main" id="{00000000-0008-0000-1A00-000075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18" name="CasellaDiTesto 117">
          <a:extLst>
            <a:ext uri="{FF2B5EF4-FFF2-40B4-BE49-F238E27FC236}">
              <a16:creationId xmlns:a16="http://schemas.microsoft.com/office/drawing/2014/main" id="{00000000-0008-0000-1A00-000076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19" name="CasellaDiTesto 118">
          <a:extLst>
            <a:ext uri="{FF2B5EF4-FFF2-40B4-BE49-F238E27FC236}">
              <a16:creationId xmlns:a16="http://schemas.microsoft.com/office/drawing/2014/main" id="{00000000-0008-0000-1A00-000077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0" name="CasellaDiTesto 119">
          <a:extLst>
            <a:ext uri="{FF2B5EF4-FFF2-40B4-BE49-F238E27FC236}">
              <a16:creationId xmlns:a16="http://schemas.microsoft.com/office/drawing/2014/main" id="{00000000-0008-0000-1A00-000078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1" name="CasellaDiTesto 120">
          <a:extLst>
            <a:ext uri="{FF2B5EF4-FFF2-40B4-BE49-F238E27FC236}">
              <a16:creationId xmlns:a16="http://schemas.microsoft.com/office/drawing/2014/main" id="{00000000-0008-0000-1A00-000079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2" name="CasellaDiTesto 121">
          <a:extLst>
            <a:ext uri="{FF2B5EF4-FFF2-40B4-BE49-F238E27FC236}">
              <a16:creationId xmlns:a16="http://schemas.microsoft.com/office/drawing/2014/main" id="{00000000-0008-0000-1A00-00007A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3" name="CasellaDiTesto 122">
          <a:extLst>
            <a:ext uri="{FF2B5EF4-FFF2-40B4-BE49-F238E27FC236}">
              <a16:creationId xmlns:a16="http://schemas.microsoft.com/office/drawing/2014/main" id="{00000000-0008-0000-1A00-00007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4" name="CasellaDiTesto 123">
          <a:extLst>
            <a:ext uri="{FF2B5EF4-FFF2-40B4-BE49-F238E27FC236}">
              <a16:creationId xmlns:a16="http://schemas.microsoft.com/office/drawing/2014/main" id="{00000000-0008-0000-1A00-00007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19050</xdr:rowOff>
    </xdr:to>
    <xdr:sp macro="" textlink="">
      <xdr:nvSpPr>
        <xdr:cNvPr id="125" name="CasellaDiTesto 124">
          <a:extLst>
            <a:ext uri="{FF2B5EF4-FFF2-40B4-BE49-F238E27FC236}">
              <a16:creationId xmlns:a16="http://schemas.microsoft.com/office/drawing/2014/main" id="{00000000-0008-0000-1A00-00007D000000}"/>
            </a:ext>
          </a:extLst>
        </xdr:cNvPr>
        <xdr:cNvSpPr txBox="1"/>
      </xdr:nvSpPr>
      <xdr:spPr>
        <a:xfrm>
          <a:off x="47625" y="381000"/>
          <a:ext cx="5153025" cy="2016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26" name="CasellaDiTesto 125">
          <a:extLst>
            <a:ext uri="{FF2B5EF4-FFF2-40B4-BE49-F238E27FC236}">
              <a16:creationId xmlns:a16="http://schemas.microsoft.com/office/drawing/2014/main" id="{00000000-0008-0000-1A00-00007E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7" name="CasellaDiTesto 126">
          <a:extLst>
            <a:ext uri="{FF2B5EF4-FFF2-40B4-BE49-F238E27FC236}">
              <a16:creationId xmlns:a16="http://schemas.microsoft.com/office/drawing/2014/main" id="{00000000-0008-0000-1A00-00007F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8" name="CasellaDiTesto 127">
          <a:extLst>
            <a:ext uri="{FF2B5EF4-FFF2-40B4-BE49-F238E27FC236}">
              <a16:creationId xmlns:a16="http://schemas.microsoft.com/office/drawing/2014/main" id="{00000000-0008-0000-1A00-000080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9" name="CasellaDiTesto 128">
          <a:extLst>
            <a:ext uri="{FF2B5EF4-FFF2-40B4-BE49-F238E27FC236}">
              <a16:creationId xmlns:a16="http://schemas.microsoft.com/office/drawing/2014/main" id="{00000000-0008-0000-1A00-000081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0" name="CasellaDiTesto 129">
          <a:extLst>
            <a:ext uri="{FF2B5EF4-FFF2-40B4-BE49-F238E27FC236}">
              <a16:creationId xmlns:a16="http://schemas.microsoft.com/office/drawing/2014/main" id="{00000000-0008-0000-1A00-000082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1" name="CasellaDiTesto 130">
          <a:extLst>
            <a:ext uri="{FF2B5EF4-FFF2-40B4-BE49-F238E27FC236}">
              <a16:creationId xmlns:a16="http://schemas.microsoft.com/office/drawing/2014/main" id="{00000000-0008-0000-1A00-00008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2" name="CasellaDiTesto 131">
          <a:extLst>
            <a:ext uri="{FF2B5EF4-FFF2-40B4-BE49-F238E27FC236}">
              <a16:creationId xmlns:a16="http://schemas.microsoft.com/office/drawing/2014/main" id="{00000000-0008-0000-1A00-00008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132</xdr:row>
      <xdr:rowOff>79374</xdr:rowOff>
    </xdr:to>
    <xdr:sp macro="" textlink="">
      <xdr:nvSpPr>
        <xdr:cNvPr id="133" name="CasellaDiTesto 132">
          <a:extLst>
            <a:ext uri="{FF2B5EF4-FFF2-40B4-BE49-F238E27FC236}">
              <a16:creationId xmlns:a16="http://schemas.microsoft.com/office/drawing/2014/main" id="{00000000-0008-0000-1A00-000085000000}"/>
            </a:ext>
          </a:extLst>
        </xdr:cNvPr>
        <xdr:cNvSpPr txBox="1"/>
      </xdr:nvSpPr>
      <xdr:spPr>
        <a:xfrm>
          <a:off x="47625" y="387349"/>
          <a:ext cx="5111750" cy="2112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PARTITA DIFFICILE, LI CONOSCIAMO E SAPPIAMO CHE SARA' DURA.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L'APPROCCIO DA GRANDE SFIDA, QUELLO CHE A MIO PARERE  C'E' STATO IN SUPERCOPPA. BADATE BENE, QUESTI VENGONO QUI INCAZZATI NERI PERCHE CI AVEVANO CHIESTO DI SPOSTARE LA PARTITA, QUINDI MI ASPETTO CHE VOGLIANO ROMPERVI IL CULO RAGA. SE SBAGLIAMO L'APPROCCIO QUESTI CI DISOSSANO. PERCIO' NON REGALIAMO SPAZIO E TEMPO AD AVVERSARI CHE NON ASPETTANO ALTRO, PERCHE' RISCHIAMO DI COMPLICARCI LA VITA.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QUINDI DA QUANDO SI ESCE DA QUI PER IL RISCALDAMENTO, TESTA AL CAMPO, CATTIVERIA E GRINTA DA SUBITO. CONVINZIONE NEI NOSTRI MEZZI. MASSIMA ATTENZIONE AI PARTICOLARI. BISOGNA CRESCERE A LIVELLO DI PERSONALITA' ADESSO. MI ASPETTO MOLTO DA CHI HA AVUTO MENO SPAZIO FIN QUI.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ROSSO/ MAIC, CAME, MEGLIO, ABI/ BIU, VITTO, GUERRO/ MATI, BREV, BONNI.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MEGLIO E CAME, VOGLIO IL REPARTO ARRETRATO CON IL SOLITO PIGLIO. , LINEA  ALTA E GIOCHIAMO NELLA LORO META' CAMPO. PALLA POCO IN MEZZO AI PIEDI, SCARICO VELOCE E SICURO.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TERZINI COL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MEGLIO  CAME AVETE PIEDE E TESTA PER FARE PARTIRE IL GIOCO DA DIETRO, QUINDI SIETE I PRIMI AD IMPOSTARE CON A TURNO UNO DEI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FATICHIAMO IN IMPOSTAZIONE PROVATE SE C'E' SPAZIO L'IMBECCATA PER LE PUNTE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CENTROCAMPO </a:t>
          </a:r>
          <a:r>
            <a:rPr lang="it-IT" sz="1100" u="none" cap="small" baseline="0">
              <a:solidFill>
                <a:schemeClr val="dk1"/>
              </a:solidFill>
              <a:latin typeface="+mn-lt"/>
              <a:ea typeface="+mn-ea"/>
              <a:cs typeface="+mn-cs"/>
            </a:rPr>
            <a:t>VITTO MI RACCOMANDO LA POSIZIONE QUANDO MEGLIO FA SALIRE LA DIFESA, ANCHE NOI DEL CENTROCAMPO DOBBIAMO SALIRE PER  MANTENERE LA DISTANZA GIUSTA TRA I REPARTI:  NON SCHIACCIAMOCI, NON SBILANCIAMOCI, MOVIMENTI IN ORIZZONTALE, GIOCATE SEMPLICI E VELOCI, DUE COSE VOGLIO OGGI DA TE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1) VERTICALIZZARE.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2) APRIRE IL GIOCO IN MANIERA VELOCE SULLE FASCE.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TI PIACE L'INSERIMENTO (E PIACE ANCHE A ME) QUANDO LO FAI BISOGNA ESSERE CERTI CHE AL TUO POSTO CI SIA QUALCUNO. PER IL RESTO OGGI BISOGNA TENERE LA POSIZIONE.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MEZZE LE VOGLIO LUCIDE, PRONTE A GIOCARE PER IL TAGLIO DELLE ALI O A SERVIRE L'ALA SE ENTRA NEL CAMPO  COME FOSSE UN TQ  SIETE VOI MEZZE CHE USCITE A SECONDA DI CHI E' PIU' VICINO SUL LORO MEDIANO BASSO CHE GODRA' DI LIBERTA'. ACCOMPAGNARE L'AZIONE FINO AL LIMITE E' FONDAMENTALE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DUE ALI INVECE STRINGERANNO UNA DECINA DI METRI DENTRO IL CAMPO  IN NON POSSESSO. QUESTO SEMPRE. SERVE UNA GROSSA MANO IN MEZZO.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LE PUNTE ESCONO IN PRESSING BISOGNA CHE SI ACCOIRCI TUTTI IN AVANTI.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VORREI UN PRESSING ALTO, CI STIAMO ABITUANDO AD AGGREDIRE GLI AVVERSARI NELLA LORO META'. IL PRESSING SE FATTO VA FATTO IN MANIERA INTELLIGENTE, SE PARTE ALLORA BISOGNA CHE SI ACCORCI TUTTI.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CI VUOLE ESTREMA DISPONIBILITA' AL SACRIFICIO OGGI. TENETE SU' LA PALLA. GIOCATA SEMPLICE.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PALLE INATTIVE A SFAVORE RESTA SU' BONNI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MEGLIO/BONNI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MEGLIO/BONNI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SOLITO SCHEMA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DI DATO FABIO E DI DATO LUCIANO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a:extLst>
            <a:ext uri="{FF2B5EF4-FFF2-40B4-BE49-F238E27FC236}">
              <a16:creationId xmlns:a16="http://schemas.microsoft.com/office/drawing/2014/main" id="{00000000-0008-0000-1400-000002000000}"/>
            </a:ext>
          </a:extLst>
        </xdr:cNvPr>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a:extLst>
            <a:ext uri="{FF2B5EF4-FFF2-40B4-BE49-F238E27FC236}">
              <a16:creationId xmlns:a16="http://schemas.microsoft.com/office/drawing/2014/main" id="{00000000-0008-0000-1400-000003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a:extLst>
            <a:ext uri="{FF2B5EF4-FFF2-40B4-BE49-F238E27FC236}">
              <a16:creationId xmlns:a16="http://schemas.microsoft.com/office/drawing/2014/main" id="{00000000-0008-0000-1400-000004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400-000005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400-000006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400-000007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419100</xdr:colOff>
      <xdr:row>119</xdr:row>
      <xdr:rowOff>71437</xdr:rowOff>
    </xdr:to>
    <xdr:sp macro="" textlink="">
      <xdr:nvSpPr>
        <xdr:cNvPr id="8" name="CasellaDiTesto 7">
          <a:extLst>
            <a:ext uri="{FF2B5EF4-FFF2-40B4-BE49-F238E27FC236}">
              <a16:creationId xmlns:a16="http://schemas.microsoft.com/office/drawing/2014/main" id="{00000000-0008-0000-1400-000008000000}"/>
            </a:ext>
          </a:extLst>
        </xdr:cNvPr>
        <xdr:cNvSpPr txBox="1"/>
      </xdr:nvSpPr>
      <xdr:spPr>
        <a:xfrm>
          <a:off x="47625" y="371474"/>
          <a:ext cx="5169694" cy="1953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PARTITA MOLTO DIFFICILE, DA PRENDERE CON LE MOLLE.  E' UNA PARTITA CHE NASCONDE MOLTE MOLTE PIU' DIFFICOLTA DI QUANTO NON DICA LA CLASSIFICA. </a:t>
          </a:r>
        </a:p>
        <a:p>
          <a:pPr rtl="0"/>
          <a:r>
            <a:rPr lang="it-IT" sz="1100" b="0" i="0" baseline="0">
              <a:solidFill>
                <a:schemeClr val="dk1"/>
              </a:solidFill>
              <a:effectLst/>
              <a:latin typeface="+mn-lt"/>
              <a:ea typeface="+mn-ea"/>
              <a:cs typeface="+mn-cs"/>
            </a:rPr>
            <a:t>SERVE APPROCCIO DA GRANDE SFIDA, CATTIVERIA E GRINTA DA SUBITO. CONVINZIONE NEI NOSTRI MEZZI. MASSIMA ATTENZIONE AI PARTICOLARI. </a:t>
          </a:r>
        </a:p>
        <a:p>
          <a:pPr rtl="0"/>
          <a:r>
            <a:rPr lang="it-IT" sz="1100" b="0" i="0" baseline="0">
              <a:solidFill>
                <a:schemeClr val="dk1"/>
              </a:solidFill>
              <a:effectLst/>
              <a:latin typeface="+mn-lt"/>
              <a:ea typeface="+mn-ea"/>
              <a:cs typeface="+mn-cs"/>
            </a:rPr>
            <a:t>ADESSO BISOGNA CRESCERE A LIVELLO DI PERSONALITA'.</a:t>
          </a:r>
        </a:p>
        <a:p>
          <a:pPr rtl="0"/>
          <a:r>
            <a:rPr lang="it-IT" sz="1100" b="0" i="0" baseline="0">
              <a:solidFill>
                <a:schemeClr val="dk1"/>
              </a:solidFill>
              <a:effectLst/>
              <a:latin typeface="+mn-lt"/>
              <a:ea typeface="+mn-ea"/>
              <a:cs typeface="+mn-cs"/>
            </a:rPr>
            <a:t>COSA MI ASPETTO OGGI: INCOMINCIAMO </a:t>
          </a:r>
          <a:r>
            <a:rPr lang="it-IT" sz="1100" b="1" i="0" baseline="0">
              <a:solidFill>
                <a:schemeClr val="dk1"/>
              </a:solidFill>
              <a:effectLst/>
              <a:latin typeface="+mn-lt"/>
              <a:ea typeface="+mn-ea"/>
              <a:cs typeface="+mn-cs"/>
            </a:rPr>
            <a:t>A NON FARE RAGIONARE L'AVVERSARIO</a:t>
          </a:r>
          <a:r>
            <a:rPr lang="it-IT" sz="1100" b="0" i="0" baseline="0">
              <a:solidFill>
                <a:schemeClr val="dk1"/>
              </a:solidFill>
              <a:effectLst/>
              <a:latin typeface="+mn-lt"/>
              <a:ea typeface="+mn-ea"/>
              <a:cs typeface="+mn-cs"/>
            </a:rPr>
            <a:t>, VOGLIO UN PRESSING FATTO IN MANIERA INTELLIGENTE, SE PARTE ALLORA BISOGNA CHE SI ACCORCI TUTTI. </a:t>
          </a:r>
        </a:p>
        <a:p>
          <a:pPr rtl="0"/>
          <a:r>
            <a:rPr lang="it-IT" sz="1100" b="1" i="0" baseline="0">
              <a:solidFill>
                <a:schemeClr val="dk1"/>
              </a:solidFill>
              <a:effectLst/>
              <a:latin typeface="+mn-lt"/>
              <a:ea typeface="+mn-ea"/>
              <a:cs typeface="+mn-cs"/>
            </a:rPr>
            <a:t>CERCARE DI GIOCARE A DUEE/TRE TOCCHI MASSIMO</a:t>
          </a:r>
          <a:r>
            <a:rPr lang="it-IT" sz="1100" b="0" i="0" baseline="0">
              <a:solidFill>
                <a:schemeClr val="dk1"/>
              </a:solidFill>
              <a:effectLst/>
              <a:latin typeface="+mn-lt"/>
              <a:ea typeface="+mn-ea"/>
              <a:cs typeface="+mn-cs"/>
            </a:rPr>
            <a:t>: STOP E VIA STOP E VIA. FACENDO MUOVERE LA PALLA IN MANIERA VELOCE E' PIU' FACILE CHE SI TROVINO SPAZI, PERCHE' LORO SI CHIUDERANNO.</a:t>
          </a:r>
        </a:p>
        <a:p>
          <a:pPr rtl="0"/>
          <a:endParaRPr lang="it-IT" sz="1100" b="0" i="0" baseline="0">
            <a:solidFill>
              <a:schemeClr val="dk1"/>
            </a:solidFill>
            <a:effectLst/>
            <a:latin typeface="+mn-lt"/>
            <a:ea typeface="+mn-ea"/>
            <a:cs typeface="+mn-cs"/>
          </a:endParaRPr>
        </a:p>
        <a:p>
          <a:pPr rtl="0"/>
          <a:r>
            <a:rPr lang="it-IT" sz="1100" b="1" i="0" baseline="0">
              <a:solidFill>
                <a:schemeClr val="dk1"/>
              </a:solidFill>
              <a:effectLst/>
              <a:latin typeface="+mn-lt"/>
              <a:ea typeface="+mn-ea"/>
              <a:cs typeface="+mn-cs"/>
            </a:rPr>
            <a:t>FORMAZIONE:</a:t>
          </a:r>
          <a:r>
            <a:rPr lang="it-IT" sz="1100" b="0" i="0" baseline="0">
              <a:solidFill>
                <a:schemeClr val="dk1"/>
              </a:solidFill>
              <a:effectLst/>
              <a:latin typeface="+mn-lt"/>
              <a:ea typeface="+mn-ea"/>
              <a:cs typeface="+mn-cs"/>
            </a:rPr>
            <a:t> </a:t>
          </a:r>
          <a:r>
            <a:rPr lang="it-IT" sz="1100" b="1" i="0" baseline="0">
              <a:solidFill>
                <a:schemeClr val="dk1"/>
              </a:solidFill>
              <a:effectLst/>
              <a:latin typeface="+mn-lt"/>
              <a:ea typeface="+mn-ea"/>
              <a:cs typeface="+mn-cs"/>
            </a:rPr>
            <a:t>ROSSO/ MAIC, CAME, FICCA, MEGLIO/ GUERRO, VITTO, BIU/ FILLO, VENTU,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ALTA CON GIRO PALLA VELOCE NELLA META' CAMPO AVVERSARIA. ZERO PALLA TRA I PIEDI OGGI. STOP E VIA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RIMESSE LATERALI ATTACCATI ALL'UOMO RAGAZZI.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MEGLIO CERCHIAMO GLI AVANTI SE FATICHIAMO IN IMPOSTAZIONE.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OGGI VOGLIO ESSERE PADRONE DEL GIOCO IN MEZZO AL CAMPO, NUMERICAMENTE VOGLIO LA SUPERIORITA': CON GLI ESTERNI BASSI IN NON POSSESSO PER CERCARE NA RICONQUISTA RAPIDA DELLA PALLA. NOI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VITTO SENSO DELLA POSIZIONE.  MOVIMENTI IN ORIZZONTALE E GIRO PALLA VELOCE  GIOCATE SEMPLICI.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 / 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MEGLIO / 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DI DATO BRO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1800-000002000000}"/>
            </a:ext>
          </a:extLst>
        </xdr:cNvPr>
        <xdr:cNvSpPr txBox="1"/>
      </xdr:nvSpPr>
      <xdr:spPr>
        <a:xfrm>
          <a:off x="47625" y="380997"/>
          <a:ext cx="5153025" cy="17325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9" name="CasellaDiTesto 18">
          <a:extLst>
            <a:ext uri="{FF2B5EF4-FFF2-40B4-BE49-F238E27FC236}">
              <a16:creationId xmlns:a16="http://schemas.microsoft.com/office/drawing/2014/main" id="{00000000-0008-0000-1800-00001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0" name="CasellaDiTesto 19">
          <a:extLst>
            <a:ext uri="{FF2B5EF4-FFF2-40B4-BE49-F238E27FC236}">
              <a16:creationId xmlns:a16="http://schemas.microsoft.com/office/drawing/2014/main" id="{00000000-0008-0000-1800-00001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1800-00001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18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18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18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18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6" name="CasellaDiTesto 25">
          <a:extLst>
            <a:ext uri="{FF2B5EF4-FFF2-40B4-BE49-F238E27FC236}">
              <a16:creationId xmlns:a16="http://schemas.microsoft.com/office/drawing/2014/main" id="{00000000-0008-0000-1800-00001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7" name="CasellaDiTesto 26">
          <a:extLst>
            <a:ext uri="{FF2B5EF4-FFF2-40B4-BE49-F238E27FC236}">
              <a16:creationId xmlns:a16="http://schemas.microsoft.com/office/drawing/2014/main" id="{00000000-0008-0000-1800-00001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8" name="CasellaDiTesto 27">
          <a:extLst>
            <a:ext uri="{FF2B5EF4-FFF2-40B4-BE49-F238E27FC236}">
              <a16:creationId xmlns:a16="http://schemas.microsoft.com/office/drawing/2014/main" id="{00000000-0008-0000-1800-00001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00000000-0008-0000-1800-00001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18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18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18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18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83344</xdr:colOff>
      <xdr:row>2</xdr:row>
      <xdr:rowOff>23814</xdr:rowOff>
    </xdr:from>
    <xdr:to>
      <xdr:col>8</xdr:col>
      <xdr:colOff>369094</xdr:colOff>
      <xdr:row>147</xdr:row>
      <xdr:rowOff>130969</xdr:rowOff>
    </xdr:to>
    <xdr:sp macro="" textlink="">
      <xdr:nvSpPr>
        <xdr:cNvPr id="34" name="CasellaDiTesto 33">
          <a:extLst>
            <a:ext uri="{FF2B5EF4-FFF2-40B4-BE49-F238E27FC236}">
              <a16:creationId xmlns:a16="http://schemas.microsoft.com/office/drawing/2014/main" id="{00000000-0008-0000-1800-000022000000}"/>
            </a:ext>
          </a:extLst>
        </xdr:cNvPr>
        <xdr:cNvSpPr txBox="1"/>
      </xdr:nvSpPr>
      <xdr:spPr>
        <a:xfrm>
          <a:off x="83344" y="357189"/>
          <a:ext cx="5083969" cy="243601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GARA IMPORTANTISSIMA PER CAPIRE IL RUOLO CHE POTREMO GIOCARE IN QUESTA COMPETIZIONE. AFFRONTIAMO UNA SQUADRA TOSTA , LI ABBIAMO GIA' AFFRONTATI, SAPPIAMO CHE SARA' DURA, MA CONSAPEVOLI DI CHI SIAMO NOI.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NON SIAMO A POSTISSIMO FISICAMENTE MA IN QUESTE PARTITE BISOGNA PASSARCI SOPRA, STRINGERE I DENTI E  LOTTARE SU TUTTI I PALLONI.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BISOGNA PARTIRE COL PIEDE GIUSTO. SERVE CONCENTRAZIONE, SERVE SACRIFICIO, SERVE ATTENZIONE, SERVE DISPONIBILITA'. C'E' BISOGNO DI QUESTO.</a:t>
          </a: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SOPRATTUTTO VOGLIO AGGRESSIVITA', VOGLIO LA RICERCA DELLA RICONQUISTA DEL PALLONE  ALTA.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1"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LORO NON SO COME GIOCHINO, PARLANO I NUMERI, CON 7V-3P-1S. </a:t>
          </a:r>
          <a:r>
            <a:rPr kumimoji="0" lang="it-IT" sz="1100" b="1" i="0" u="none" strike="noStrike" kern="0" cap="small" spc="0" normalizeH="0" baseline="0" noProof="0">
              <a:ln>
                <a:noFill/>
              </a:ln>
              <a:solidFill>
                <a:prstClr val="black"/>
              </a:solidFill>
              <a:effectLst/>
              <a:uLnTx/>
              <a:uFillTx/>
              <a:latin typeface="+mn-lt"/>
              <a:ea typeface="+mn-ea"/>
              <a:cs typeface="+mn-cs"/>
            </a:rPr>
            <a:t>24 PUNTI</a:t>
          </a:r>
          <a:r>
            <a:rPr kumimoji="0" lang="it-IT" sz="1100" b="0" i="0" u="none" strike="noStrike" kern="0" cap="small" spc="0" normalizeH="0" baseline="0" noProof="0">
              <a:ln>
                <a:noFill/>
              </a:ln>
              <a:solidFill>
                <a:prstClr val="black"/>
              </a:solidFill>
              <a:effectLst/>
              <a:uLnTx/>
              <a:uFillTx/>
              <a:latin typeface="+mn-lt"/>
              <a:ea typeface="+mn-ea"/>
              <a:cs typeface="+mn-cs"/>
            </a:rPr>
            <a:t> IN 11 PARTITE (15 FATTI IN CASA E </a:t>
          </a:r>
          <a:r>
            <a:rPr kumimoji="0" lang="it-IT" sz="1100" b="1" i="0" u="none" strike="noStrike" kern="0" cap="small" spc="0" normalizeH="0" baseline="0" noProof="0">
              <a:ln>
                <a:noFill/>
              </a:ln>
              <a:solidFill>
                <a:prstClr val="black"/>
              </a:solidFill>
              <a:effectLst/>
              <a:uLnTx/>
              <a:uFillTx/>
              <a:latin typeface="+mn-lt"/>
              <a:ea typeface="+mn-ea"/>
              <a:cs typeface="+mn-cs"/>
            </a:rPr>
            <a:t>9 IN TRASFERTA</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20 GOL FATTI </a:t>
          </a:r>
          <a:r>
            <a:rPr kumimoji="0" lang="it-IT" sz="1100" b="0" i="0" u="none" strike="noStrike" kern="0" cap="small" spc="0" normalizeH="0" baseline="0" noProof="0">
              <a:ln>
                <a:noFill/>
              </a:ln>
              <a:solidFill>
                <a:prstClr val="black"/>
              </a:solidFill>
              <a:effectLst/>
              <a:uLnTx/>
              <a:uFillTx/>
              <a:latin typeface="+mn-lt"/>
              <a:ea typeface="+mn-ea"/>
              <a:cs typeface="+mn-cs"/>
            </a:rPr>
            <a:t>(14 IN CASA - </a:t>
          </a:r>
          <a:r>
            <a:rPr kumimoji="0" lang="it-IT" sz="1100" b="1" i="0" u="none" strike="noStrike" kern="0" cap="small" spc="0" normalizeH="0" baseline="0" noProof="0">
              <a:ln>
                <a:noFill/>
              </a:ln>
              <a:solidFill>
                <a:prstClr val="black"/>
              </a:solidFill>
              <a:effectLst/>
              <a:uLnTx/>
              <a:uFillTx/>
              <a:latin typeface="+mn-lt"/>
              <a:ea typeface="+mn-ea"/>
              <a:cs typeface="+mn-cs"/>
            </a:rPr>
            <a:t>6 FUORI</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11 SUBITI</a:t>
          </a:r>
          <a:r>
            <a:rPr kumimoji="0" lang="it-IT" sz="1100" b="0" i="0" u="none" strike="noStrike" kern="0" cap="small" spc="0" normalizeH="0" baseline="0" noProof="0">
              <a:ln>
                <a:noFill/>
              </a:ln>
              <a:solidFill>
                <a:prstClr val="black"/>
              </a:solidFill>
              <a:effectLst/>
              <a:uLnTx/>
              <a:uFillTx/>
              <a:latin typeface="+mn-lt"/>
              <a:ea typeface="+mn-ea"/>
              <a:cs typeface="+mn-cs"/>
            </a:rPr>
            <a:t> (6 CASA - </a:t>
          </a:r>
          <a:r>
            <a:rPr kumimoji="0" lang="it-IT" sz="1100" b="1" i="0" u="none" strike="noStrike" kern="0" cap="small" spc="0" normalizeH="0" baseline="0" noProof="0">
              <a:ln>
                <a:noFill/>
              </a:ln>
              <a:solidFill>
                <a:prstClr val="black"/>
              </a:solidFill>
              <a:effectLst/>
              <a:uLnTx/>
              <a:uFillTx/>
              <a:latin typeface="+mn-lt"/>
              <a:ea typeface="+mn-ea"/>
              <a:cs typeface="+mn-cs"/>
            </a:rPr>
            <a:t>5 FUORI</a:t>
          </a:r>
          <a:r>
            <a:rPr kumimoji="0" lang="it-IT" sz="1100" b="0" i="0" u="none" strike="noStrike" kern="0" cap="small" spc="0" normalizeH="0" baseline="0" noProof="0">
              <a:ln>
                <a:noFill/>
              </a:ln>
              <a:solidFill>
                <a:prstClr val="black"/>
              </a:solidFill>
              <a:effectLst/>
              <a:uLnTx/>
              <a:uFillTx/>
              <a:latin typeface="+mn-lt"/>
              <a:ea typeface="+mn-ea"/>
              <a:cs typeface="+mn-cs"/>
            </a:rPr>
            <a:t>) . QUESTI IN MEDIA FANNO DUE GOL A PARTITA E NE PIGLIANO UNO...IN MEDIA.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LEGGENDO I MERI NUMERI COSA MI VIENE DA DIRE: CHE UNA QUALCHE OCCASIONE CI CAPITERA' OGGI, BISOGNA ESSERE CINICI E CATTIVI, SFRUTTARE QUELLO CHE CI VIENE CONCESSO.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a:t>
          </a:r>
          <a:r>
            <a:rPr kumimoji="0" lang="it-IT" sz="1100" b="0" i="0" u="none" strike="noStrike" kern="0" cap="small" spc="0" normalizeH="0" baseline="0" noProof="0">
              <a:ln>
                <a:noFill/>
              </a:ln>
              <a:solidFill>
                <a:prstClr val="black"/>
              </a:solidFill>
              <a:effectLst/>
              <a:uLnTx/>
              <a:uFillTx/>
              <a:latin typeface="+mn-lt"/>
              <a:ea typeface="+mn-ea"/>
              <a:cs typeface="+mn-cs"/>
            </a:rPr>
            <a:t> ROSSO/ MAIC, CAME, MEGLIO, ABI/ GUERRO, VITTO, WOLF/ MATI, BREV,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POSSESSO PALLA NOSTRO </a:t>
          </a:r>
          <a:r>
            <a:rPr kumimoji="0" lang="it-IT" sz="1100" b="1" i="0" u="sng" strike="noStrike" kern="0" cap="small" spc="0" normalizeH="0" baseline="0" noProof="0">
              <a:ln>
                <a:noFill/>
              </a:ln>
              <a:solidFill>
                <a:prstClr val="black"/>
              </a:solidFill>
              <a:effectLst/>
              <a:uLnTx/>
              <a:uFillTx/>
              <a:latin typeface="+mn-lt"/>
              <a:ea typeface="+mn-ea"/>
              <a:cs typeface="+mn-cs"/>
            </a:rPr>
            <a:t>DOBBIAMO ACCORCIARE LA SQUADRA E STARE ALTI SE NO CI SPACCHIAMO IN DUE TRONCONI</a:t>
          </a:r>
          <a:r>
            <a:rPr kumimoji="0" lang="it-IT" sz="1100" b="0" i="0" u="none" strike="noStrike" kern="0" cap="small" spc="0" normalizeH="0" baseline="0" noProof="0">
              <a:ln>
                <a:noFill/>
              </a:ln>
              <a:solidFill>
                <a:prstClr val="black"/>
              </a:solidFill>
              <a:effectLst/>
              <a:uLnTx/>
              <a:uFillTx/>
              <a:latin typeface="+mn-lt"/>
              <a:ea typeface="+mn-ea"/>
              <a:cs typeface="+mn-cs"/>
            </a:rPr>
            <a:t>, IN FASE DI NON POSSESSO INVECE VOGLIO TUTTI DIETRO LA LINEA DEL PALLONE A COMINCIARE DAGLI ATTACCANTI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VIETATO PASSEGGIARE PER IL CAMPO OGGI, SI CORRE SEMPRE, QUANDO LA BENZINA FINISCE C'E' IL CAMBIO.</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lang="it-IT" sz="1100" u="none" cap="small" baseline="0">
              <a:solidFill>
                <a:schemeClr val="dk1"/>
              </a:solidFill>
              <a:latin typeface="+mn-lt"/>
              <a:ea typeface="+mn-ea"/>
              <a:cs typeface="+mn-cs"/>
            </a:rPr>
            <a:t>MI RACCOMANDO LA </a:t>
          </a:r>
          <a:r>
            <a:rPr lang="it-IT" sz="1100" b="1" u="none" cap="small" baseline="0">
              <a:solidFill>
                <a:schemeClr val="dk1"/>
              </a:solidFill>
              <a:latin typeface="+mn-lt"/>
              <a:ea typeface="+mn-ea"/>
              <a:cs typeface="+mn-cs"/>
            </a:rPr>
            <a:t>GESTIONE DEI TEMPI DI GIOCO</a:t>
          </a:r>
          <a:r>
            <a:rPr lang="it-IT" sz="1100" u="none" cap="small" baseline="0">
              <a:solidFill>
                <a:schemeClr val="dk1"/>
              </a:solidFill>
              <a:latin typeface="+mn-lt"/>
              <a:ea typeface="+mn-ea"/>
              <a:cs typeface="+mn-cs"/>
            </a:rPr>
            <a:t>: OGGI PIU' CHE MAI CAPIRE A SECONDA DELLA SITUAZIONE SE RALLENTARE O SPINGERE OGGI NON SIAMO NUMERICAMENTE TANTI, QUINDI GESTIAMOCI RAGAZZI.</a:t>
          </a:r>
        </a:p>
        <a:p>
          <a:r>
            <a:rPr lang="it-IT" sz="1100" b="1" u="none" cap="small" baseline="0">
              <a:solidFill>
                <a:schemeClr val="dk1"/>
              </a:solidFill>
              <a:latin typeface="+mn-lt"/>
              <a:ea typeface="+mn-ea"/>
              <a:cs typeface="+mn-cs"/>
            </a:rPr>
            <a:t>COME SEMPRE E' FONDAMENTALE L'APPROCCIO ALLA SFIDA</a:t>
          </a:r>
          <a:r>
            <a:rPr lang="it-IT" sz="1100" u="none"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RUOLO FONDAMENTALE I DUE TERZINI: POSSIBILITA' DI SALIRE.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GIOCANO CON UN TQ DOBBIAMO CREARE UNA PARITA' NUMERICA A CC E FARLO ABBASSARE  SULLA LINEA DEI CC. (COSI' FACENDO COMUNQUE  I TRE CHE RESTANO DIETRO HANNO 2 PUNTE DA CONTROLLARE. IL TERZINO CHE SALE FA ABBASSARE IL LORO 3/4 E CI METTE IN CONDIZIONI DI PARITA' NUMERICA A CC. QUESTO IN FASE DI POSSESSO. INOLTRE NEL CASO IN CUI SI PERDESSE PALLA LA SUA PERICOLOSITA' VERREBBE NOTEVOLMENTE RIDOTTA).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OGGI SERVE MOLTA ATTENZIONE IN PALLEGGIO E IN DISIMPEGNO, UN PASSAGGIO SBAGLIATO PUO' CREARE PROBLEMI PERCHE LORO, QUESTO LO SO, HANNO GENTE BRAVA A RIPARTIRE</a:t>
          </a:r>
          <a:r>
            <a:rPr kumimoji="0" lang="it-IT" sz="1100" b="0" i="0" u="none" strike="noStrike" kern="0" cap="small" spc="0" normalizeH="0" baseline="0" noProof="0">
              <a:ln>
                <a:noFill/>
              </a:ln>
              <a:solidFill>
                <a:prstClr val="black"/>
              </a:solidFill>
              <a:effectLst/>
              <a:uLnTx/>
              <a:uFillTx/>
              <a:latin typeface="+mn-lt"/>
              <a:ea typeface="+mn-ea"/>
              <a:cs typeface="+mn-cs"/>
            </a:rPr>
            <a:t>, QUINDI MASSIMA ATTENZIONE. NON OSTINIAMOCI SOPRATTUTTO DIETRO A FARE DELLE COSE RISCHIOSE, PERCHE' LO SAPPIAMO BENE CHE SPESSO E VOLENTIERI CI PIACE FARCI MALE. QUINDI NEL DUBBIO SI VA LUNGHI.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VALE PER IL PORTIERE E PER I DIFENSORI...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OGGI E COME UNA FINALE E NELLE FINALI BISOGNA ESSERE PULITI E DECISI, NON CONCEDERE PUNIZIONI O METRI , NESSUN TENTENNAMENTO O ESITAZIONE. L'ERRORE NEL REGIONALE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A CARLO IN TRIBUNA, MASSIMA ATTENZIONE IN MARCATURA E NEI FINALI DI TEMPO, OCCHI E ORECCHIE APERTI SULLE PALLE INATTIVE: DIFENDIAMO A UOMO, OGNUNO NE  BATTEZZA UNO E SE LO TIENE STRETTO.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OGGI PRETENDO UNA PROVA MAIUSCOLA, NON TANTO A LIVELLO FISICO MA A LIVELLO DI TESTA. C'E' UNA POSIZIONE DA TENERE E UNA SQUADRA DA FAR GIRARE COI TEMPI GIUSTI. TI PIACE L'INSERIMENTO (E PIACE ANCHE A ME) OGGI LA VOLTA CHE LO FAI BISOGNA ESSERE CERTI CHE AL TUO POSTO CI SIA QUALCUNO. PER IL RESTO OGGI BISOGNA TENERE LA POSIZIONE. PUOI FAR GOL SU CORNER. OGGI E' LA VOLTA BUONA ME LO SENTO.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MEZZE LE VOGLIO LUCIDE, PRONTE A GIOCARE PER IL TAGLIO DELLE ALI O A SERVIRE L'ALA SE ENTRA NEL CAMPO  COME FOSSE UN TQ  SIETE VOI MEZZE CHE USCITE A SECONDA DI CHI E' PIU' VICINO SUL LORO MEDIANO BASSO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LE DUE ALI INVECE STRINGERANNO UNA DECINA DI METRI DENTRO IL CAMPO  IN NON POSSESSO. QUESTO SEMPRE. SERVE UNA GROSSA MANO IN MEZZO.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QUANDO INVECE LE ALI RESTANO LARGHE HANNO IL COMPITO DI DARE PROFONDITA'.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SEMPRE QUELLI:  TERZINO CHE PUO' GIOCARE SULL'ALA DAVANTI A LUI O SUL CC. POI PUO' SOVRAPPORRE LUI O LA STESSA ALA ATTACCA LA PROFONDITA'.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CI VUOLE ESTREMA DISPONIBILITA' AL SACRIFICIO OGGI. TENETE SU' LA PALLA. GIOCATA SEMPLICE.  UNO-DUE E TIRI DA FUORI CERCHIAMO LA CONCLUSIONE NELLO SPECCHIO QUANDO ABBIAMO LA POSSIBILITA’.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SU' BONNI SE RECUPERIAMO PALLA PRONTI A SFRUTTARE LA RIPARTENZA.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PUNIZIONI AL LIMITE , FACCIAMOCI FURBI, CERCHIAMO DI SFRUTTARE LE NOSTRE ARMI MIGLIORI.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a:p>
        <a:p>
          <a:r>
            <a:rPr lang="it-IT" sz="1100"/>
            <a:t>-RIGORI: 1 MEGLIO / 2 BONNI</a:t>
          </a:r>
        </a:p>
        <a:p>
          <a:r>
            <a:rPr lang="it-IT" sz="1100"/>
            <a:t>-PUNIZIONI:  MEGLIO </a:t>
          </a:r>
        </a:p>
        <a:p>
          <a:r>
            <a:rPr lang="it-IT" sz="1100"/>
            <a:t>- ANGOLI: SCHEMA</a:t>
          </a:r>
        </a:p>
        <a:p>
          <a:r>
            <a:rPr lang="it-IT" sz="1100"/>
            <a:t>- DIFFIDATI</a:t>
          </a:r>
          <a:r>
            <a:rPr lang="it-IT" sz="1100" baseline="0"/>
            <a:t>: -</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BORETTO </a:t>
          </a:r>
          <a:endParaRPr lang="it-IT"/>
        </a:p>
        <a:p>
          <a:r>
            <a:rPr lang="it-IT" sz="1100" b="1" baseline="0">
              <a:solidFill>
                <a:schemeClr val="dk1"/>
              </a:solidFill>
              <a:latin typeface="+mn-lt"/>
              <a:ea typeface="+mn-ea"/>
              <a:cs typeface="+mn-cs"/>
            </a:rPr>
            <a:t>SE SIAMO SOPRA: LAMPADINA PIU' ACCESA CHE MAI</a:t>
          </a:r>
        </a:p>
        <a:p>
          <a:endParaRPr lang="it-IT" sz="1100" b="1" baseline="0">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2</xdr:row>
      <xdr:rowOff>38096</xdr:rowOff>
    </xdr:from>
    <xdr:to>
      <xdr:col>8</xdr:col>
      <xdr:colOff>381000</xdr:colOff>
      <xdr:row>93</xdr:row>
      <xdr:rowOff>85725</xdr:rowOff>
    </xdr:to>
    <xdr:sp macro="" textlink="">
      <xdr:nvSpPr>
        <xdr:cNvPr id="2" name="CasellaDiTesto 1">
          <a:extLst>
            <a:ext uri="{FF2B5EF4-FFF2-40B4-BE49-F238E27FC236}">
              <a16:creationId xmlns:a16="http://schemas.microsoft.com/office/drawing/2014/main" id="{00000000-0008-0000-0700-000002000000}"/>
            </a:ext>
          </a:extLst>
        </xdr:cNvPr>
        <xdr:cNvSpPr txBox="1"/>
      </xdr:nvSpPr>
      <xdr:spPr>
        <a:xfrm>
          <a:off x="47625" y="380996"/>
          <a:ext cx="5343525" cy="15116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a:solidFill>
                <a:schemeClr val="dk1"/>
              </a:solidFill>
              <a:latin typeface="+mn-lt"/>
              <a:ea typeface="+mn-ea"/>
              <a:cs typeface="+mn-cs"/>
            </a:rPr>
            <a:t>PRIMO E UNICO IMPEGNO</a:t>
          </a:r>
          <a:r>
            <a:rPr lang="it-IT" sz="1100" u="none" cap="small" baseline="0">
              <a:solidFill>
                <a:schemeClr val="dk1"/>
              </a:solidFill>
              <a:latin typeface="+mn-lt"/>
              <a:ea typeface="+mn-ea"/>
              <a:cs typeface="+mn-cs"/>
            </a:rPr>
            <a:t> AMICHEVOLE PRIMA DELLA SUPERCOPPA. APPROCCIAMO BENE E CERCHIAMO DI FARE COSE SEMPLICI E CHE VI CHIEDO. </a:t>
          </a:r>
        </a:p>
        <a:p>
          <a:r>
            <a:rPr lang="it-IT" sz="1100" u="none" cap="small" baseline="0">
              <a:solidFill>
                <a:schemeClr val="dk1"/>
              </a:solidFill>
              <a:latin typeface="+mn-lt"/>
              <a:ea typeface="+mn-ea"/>
              <a:cs typeface="+mn-cs"/>
            </a:rPr>
            <a:t>LO DICO AI VECCHI E AI NUOVI ARRIVATI</a:t>
          </a:r>
          <a:r>
            <a:rPr lang="it-IT" sz="1100" cap="small" baseline="0">
              <a:solidFill>
                <a:schemeClr val="dk1"/>
              </a:solidFill>
              <a:latin typeface="+mn-lt"/>
              <a:ea typeface="+mn-ea"/>
              <a:cs typeface="+mn-cs"/>
            </a:rPr>
            <a:t>: IN QUESTA SQUADRA CERCHIAMO DI</a:t>
          </a:r>
          <a:r>
            <a:rPr lang="it-IT" sz="1100" cap="small">
              <a:solidFill>
                <a:schemeClr val="dk1"/>
              </a:solidFill>
              <a:latin typeface="+mn-lt"/>
              <a:ea typeface="+mn-ea"/>
              <a:cs typeface="+mn-cs"/>
            </a:rPr>
            <a:t> GIOCARE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PARTENDO DA DIETRO,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CERCANDO DI COSTRUIRE, E CERCANDO DI PROVARE LE GIOCATE CHE ABBIAMO VISTO MERCOLEDI'</a:t>
          </a:r>
          <a:r>
            <a:rPr lang="it-IT" sz="1100" cap="small" baseline="0">
              <a:solidFill>
                <a:schemeClr val="dk1"/>
              </a:solidFill>
              <a:latin typeface="+mn-lt"/>
              <a:ea typeface="+mn-ea"/>
              <a:cs typeface="+mn-cs"/>
            </a:rPr>
            <a:t> E CHE DOPO VI RIPETO.</a:t>
          </a:r>
        </a:p>
        <a:p>
          <a:r>
            <a:rPr lang="it-IT" sz="1100" cap="small">
              <a:solidFill>
                <a:schemeClr val="dk1"/>
              </a:solidFill>
              <a:latin typeface="+mn-lt"/>
              <a:ea typeface="+mn-ea"/>
              <a:cs typeface="+mn-cs"/>
            </a:rPr>
            <a:t>IL NOSTRO </a:t>
          </a:r>
          <a:r>
            <a:rPr lang="it-IT" sz="1100" b="1" cap="small">
              <a:solidFill>
                <a:schemeClr val="dk1"/>
              </a:solidFill>
              <a:latin typeface="+mn-lt"/>
              <a:ea typeface="+mn-ea"/>
              <a:cs typeface="+mn-cs"/>
            </a:rPr>
            <a:t>OBIETTIVO OGGI</a:t>
          </a:r>
          <a:r>
            <a:rPr lang="it-IT" sz="1100" cap="small">
              <a:solidFill>
                <a:schemeClr val="dk1"/>
              </a:solidFill>
              <a:latin typeface="+mn-lt"/>
              <a:ea typeface="+mn-ea"/>
              <a:cs typeface="+mn-cs"/>
            </a:rPr>
            <a:t>, OLTRE A RITROVARE LE MISURE E LA CONFIDENZA</a:t>
          </a:r>
          <a:r>
            <a:rPr lang="it-IT" sz="1100" cap="small" baseline="0">
              <a:solidFill>
                <a:schemeClr val="dk1"/>
              </a:solidFill>
              <a:latin typeface="+mn-lt"/>
              <a:ea typeface="+mn-ea"/>
              <a:cs typeface="+mn-cs"/>
            </a:rPr>
            <a:t> COL CAMPO</a:t>
          </a:r>
          <a:r>
            <a:rPr lang="it-IT" sz="1100" cap="small">
              <a:solidFill>
                <a:schemeClr val="dk1"/>
              </a:solidFill>
              <a:latin typeface="+mn-lt"/>
              <a:ea typeface="+mn-ea"/>
              <a:cs typeface="+mn-cs"/>
            </a:rPr>
            <a:t>, E’ QUELLO CERCARE DI DIVERTIRCI CERCANDO DI ESSERE PADRONI DELLA GARA,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 AVERE IL PALLINO DEL GIOCO.</a:t>
          </a:r>
          <a:r>
            <a:rPr lang="it-IT" sz="1100" cap="small" baseline="0">
              <a:solidFill>
                <a:schemeClr val="dk1"/>
              </a:solidFill>
              <a:latin typeface="+mn-lt"/>
              <a:ea typeface="+mn-ea"/>
              <a:cs typeface="+mn-cs"/>
            </a:rPr>
            <a:t> DEL RISULTATO NON ME NE FREGA UN CAZZO. VORREI </a:t>
          </a:r>
          <a:r>
            <a:rPr lang="it-IT" sz="1100" cap="small">
              <a:solidFill>
                <a:schemeClr val="dk1"/>
              </a:solidFill>
              <a:latin typeface="+mn-lt"/>
              <a:ea typeface="+mn-ea"/>
              <a:cs typeface="+mn-cs"/>
            </a:rPr>
            <a:t>VEDERE FIN DA SUBITO IN OGNUNO DI VOI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cap="small" baseline="0">
              <a:solidFill>
                <a:schemeClr val="dk1"/>
              </a:solidFill>
              <a:latin typeface="+mn-lt"/>
              <a:ea typeface="+mn-ea"/>
              <a:cs typeface="+mn-cs"/>
            </a:rPr>
            <a:t> PERCHE UNA SQUADRA VINCENTE LA SI VEDE ANCHE NELLE AMICHEVOLI. </a:t>
          </a:r>
        </a:p>
        <a:p>
          <a:r>
            <a:rPr lang="it-IT" sz="1100" cap="small" baseline="0">
              <a:solidFill>
                <a:schemeClr val="dk1"/>
              </a:solidFill>
              <a:latin typeface="+mn-lt"/>
              <a:ea typeface="+mn-ea"/>
              <a:cs typeface="+mn-cs"/>
            </a:rPr>
            <a:t>NON FRENETICI,</a:t>
          </a:r>
          <a:r>
            <a:rPr lang="it-IT" sz="1100" cap="small">
              <a:solidFill>
                <a:schemeClr val="dk1"/>
              </a:solidFill>
              <a:latin typeface="+mn-lt"/>
              <a:ea typeface="+mn-ea"/>
              <a:cs typeface="+mn-cs"/>
            </a:rPr>
            <a:t> CERCHIAMO DI RESTARE CALMI E ORDINATI IN CAMPO E DI FARE LE GIOCATE SEMPLICI E CHE CI VENGONO RICHIESTE.</a:t>
          </a:r>
          <a:r>
            <a:rPr lang="it-IT" sz="1100" cap="small" baseline="0">
              <a:solidFill>
                <a:schemeClr val="dk1"/>
              </a:solidFill>
              <a:latin typeface="+mn-lt"/>
              <a:ea typeface="+mn-ea"/>
              <a:cs typeface="+mn-cs"/>
            </a:rPr>
            <a:t> GIOCHIAMO A DUE TRE TOCCHI, FACCIAMO GIRARE IL PALLONE, QUINDI NON FORZIAMO IL LANCIO IN PROFONDITA' </a:t>
          </a:r>
        </a:p>
        <a:p>
          <a:r>
            <a:rPr lang="it-IT" sz="1100" b="1" cap="small" baseline="0">
              <a:solidFill>
                <a:schemeClr val="dk1"/>
              </a:solidFill>
              <a:latin typeface="+mn-lt"/>
              <a:ea typeface="+mn-ea"/>
              <a:cs typeface="+mn-cs"/>
            </a:rPr>
            <a:t>PROVIAMO A COSTRUIRE L'AZIONE </a:t>
          </a:r>
          <a:r>
            <a:rPr lang="it-IT" sz="1100" cap="small" baseline="0">
              <a:solidFill>
                <a:schemeClr val="dk1"/>
              </a:solidFill>
              <a:latin typeface="+mn-lt"/>
              <a:ea typeface="+mn-ea"/>
              <a:cs typeface="+mn-cs"/>
            </a:rPr>
            <a:t>COME VI CHIEDO IO </a:t>
          </a:r>
        </a:p>
        <a:p>
          <a:r>
            <a:rPr lang="it-IT" sz="1100" cap="small">
              <a:solidFill>
                <a:schemeClr val="dk1"/>
              </a:solidFill>
              <a:latin typeface="+mn-lt"/>
              <a:ea typeface="+mn-ea"/>
              <a:cs typeface="+mn-cs"/>
            </a:rPr>
            <a:t>PRENDIAMO LE MISURE IN CAMPO E CERCHIAMO </a:t>
          </a:r>
          <a:r>
            <a:rPr lang="it-IT" sz="1100" b="1" cap="small">
              <a:solidFill>
                <a:schemeClr val="dk1"/>
              </a:solidFill>
              <a:latin typeface="+mn-lt"/>
              <a:ea typeface="+mn-ea"/>
              <a:cs typeface="+mn-cs"/>
            </a:rPr>
            <a:t>GIOCATE</a:t>
          </a:r>
          <a:r>
            <a:rPr lang="it-IT" sz="1100" b="1" cap="small" baseline="0">
              <a:solidFill>
                <a:schemeClr val="dk1"/>
              </a:solidFill>
              <a:latin typeface="+mn-lt"/>
              <a:ea typeface="+mn-ea"/>
              <a:cs typeface="+mn-cs"/>
            </a:rPr>
            <a:t> SEMPLICI </a:t>
          </a:r>
          <a:r>
            <a:rPr lang="it-IT" sz="1100" cap="small" baseline="0">
              <a:solidFill>
                <a:schemeClr val="dk1"/>
              </a:solidFill>
              <a:latin typeface="+mn-lt"/>
              <a:ea typeface="+mn-ea"/>
              <a:cs typeface="+mn-cs"/>
            </a:rPr>
            <a:t>E CHE NON METTANO IN DIFFICOLTA' IL COMPAGNO. </a:t>
          </a:r>
          <a:r>
            <a:rPr lang="it-IT" sz="1100" b="1" cap="small" baseline="0">
              <a:solidFill>
                <a:schemeClr val="dk1"/>
              </a:solidFill>
              <a:latin typeface="+mn-lt"/>
              <a:ea typeface="+mn-ea"/>
              <a:cs typeface="+mn-cs"/>
            </a:rPr>
            <a:t>VORREI VEDERE IN FASE DI POSSESSO LA PALLA SEMPRE IN MOVIMENTO E MAI FERMA, ANCHE PASSAGGI INUTILI DA 1 MT DI PALLEGGIO, SIGNIFICA AVERE IL CONTROLLO DELLA PALLA CONSAPEVOLE E COSTRUTTIVO</a:t>
          </a:r>
          <a:r>
            <a:rPr lang="it-IT" sz="1100" cap="small" baseline="0">
              <a:solidFill>
                <a:schemeClr val="dk1"/>
              </a:solidFill>
              <a:latin typeface="+mn-lt"/>
              <a:ea typeface="+mn-ea"/>
              <a:cs typeface="+mn-cs"/>
            </a:rPr>
            <a:t>. </a:t>
          </a:r>
        </a:p>
        <a:p>
          <a:r>
            <a:rPr lang="it-IT" sz="1100" cap="small">
              <a:solidFill>
                <a:schemeClr val="dk1"/>
              </a:solidFill>
              <a:latin typeface="+mn-lt"/>
              <a:ea typeface="+mn-ea"/>
              <a:cs typeface="+mn-cs"/>
            </a:rPr>
            <a:t>CERCHIAMO</a:t>
          </a:r>
          <a:r>
            <a:rPr lang="it-IT" sz="1100" cap="small" baseline="0">
              <a:solidFill>
                <a:schemeClr val="dk1"/>
              </a:solidFill>
              <a:latin typeface="+mn-lt"/>
              <a:ea typeface="+mn-ea"/>
              <a:cs typeface="+mn-cs"/>
            </a:rPr>
            <a:t> DI MANTENERE LE </a:t>
          </a:r>
          <a:r>
            <a:rPr lang="it-IT" sz="1100" cap="small">
              <a:solidFill>
                <a:schemeClr val="dk1"/>
              </a:solidFill>
              <a:latin typeface="+mn-lt"/>
              <a:ea typeface="+mn-ea"/>
              <a:cs typeface="+mn-cs"/>
            </a:rPr>
            <a:t>DISTANZE  GIUSTE TRA REPARTI</a:t>
          </a:r>
          <a:r>
            <a:rPr lang="it-IT" sz="1100" cap="small" baseline="0">
              <a:solidFill>
                <a:schemeClr val="dk1"/>
              </a:solidFill>
              <a:latin typeface="+mn-lt"/>
              <a:ea typeface="+mn-ea"/>
              <a:cs typeface="+mn-cs"/>
            </a:rPr>
            <a:t>, NON SPACCHIAMOCI IN DUE TRONCONI CHE CON QUESTO MODULO E' FACILE.</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 </a:t>
          </a:r>
          <a:r>
            <a:rPr lang="it-IT" sz="1100" b="0" cap="small">
              <a:solidFill>
                <a:schemeClr val="dk1"/>
              </a:solidFill>
              <a:latin typeface="+mn-lt"/>
              <a:ea typeface="+mn-ea"/>
              <a:cs typeface="+mn-cs"/>
            </a:rPr>
            <a:t>FACCIAMO </a:t>
          </a:r>
          <a:r>
            <a:rPr lang="it-IT" sz="1100" b="1" cap="small">
              <a:solidFill>
                <a:schemeClr val="dk1"/>
              </a:solidFill>
              <a:latin typeface="+mn-lt"/>
              <a:ea typeface="+mn-ea"/>
              <a:cs typeface="+mn-cs"/>
            </a:rPr>
            <a:t>MOVIMENTO SENZA PALLA</a:t>
          </a:r>
          <a:r>
            <a:rPr lang="it-IT" sz="1100" cap="small">
              <a:solidFill>
                <a:schemeClr val="dk1"/>
              </a:solidFill>
              <a:latin typeface="+mn-lt"/>
              <a:ea typeface="+mn-ea"/>
              <a:cs typeface="+mn-cs"/>
            </a:rPr>
            <a:t>, DIAMO UN’ALTERNATIVA DI GIOCATA AI COMPAGNI.  </a:t>
          </a:r>
        </a:p>
        <a:p>
          <a:r>
            <a:rPr lang="it-IT" sz="1100" b="1" cap="small">
              <a:solidFill>
                <a:schemeClr val="dk1"/>
              </a:solidFill>
              <a:latin typeface="+mn-lt"/>
              <a:ea typeface="+mn-ea"/>
              <a:cs typeface="+mn-cs"/>
            </a:rPr>
            <a:t>DAI CENTROCAMPISTI  VOGLIO PULIZIA, GEOMETRIA E SERENITA', SPAZI APERTI CON UN TOCCO,</a:t>
          </a:r>
          <a:r>
            <a:rPr lang="it-IT" sz="1100" b="1" cap="small" baseline="0">
              <a:solidFill>
                <a:schemeClr val="dk1"/>
              </a:solidFill>
              <a:latin typeface="+mn-lt"/>
              <a:ea typeface="+mn-ea"/>
              <a:cs typeface="+mn-cs"/>
            </a:rPr>
            <a:t> PROFONDITA' E INTELLIGENZA NELL'INTERDIZIONE, CHIRURGICA, OCULATA, NON MUSCOLARE MA MAI A PERDERE. VOGLIO SUPPORTO NELL'IMPOSTAZIONE, TOGLIENDO ANSIA AI DIFENSORI. </a:t>
          </a:r>
        </a:p>
        <a:p>
          <a:r>
            <a:rPr lang="it-IT" sz="1100" b="1" cap="small" baseline="0">
              <a:solidFill>
                <a:schemeClr val="dk1"/>
              </a:solidFill>
              <a:latin typeface="+mn-lt"/>
              <a:ea typeface="+mn-ea"/>
              <a:cs typeface="+mn-cs"/>
            </a:rPr>
            <a:t>ANNO SCORSO SE RICORDATE A VOLTE AVEVAMO IL PORTATORE IN AFFANNO CHE TENEVA PALLA PER PARECCHIO IN ATTESA DI UN MOVIMENTO CHE NON ARRIVAVA E CHE FINIVA PER PERDERLA O PER LANCIARE.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I</a:t>
          </a:r>
          <a:r>
            <a:rPr lang="it-IT" sz="1100" cap="small" baseline="0">
              <a:solidFill>
                <a:schemeClr val="dk1"/>
              </a:solidFill>
              <a:latin typeface="+mn-lt"/>
              <a:ea typeface="+mn-ea"/>
              <a:cs typeface="+mn-cs"/>
            </a:rPr>
            <a:t> MOVIMENTI IN FASE DI POSSESSO:</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TERZINO HA TRE GIOCATE: 1) ALA SE VIENE INCONTRO E POI TERZINO SOVRAPPONE PER ARRIVARE AL CROSS DAL FONDO 2) CC CHE POI PUO' GIOCARE PER ALA PROFONDA, PER PUNTA SE VIENE INCONTRO O PER CAMBIO CAMPO SU ALTRA ALA.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ALA CHE ENTRA A PRENDERE PALLA DENTRO IL CAMPO: A QUEL PUNTO LE PUNTE SI ALLARGANO PER CREARGLI SPAZIO CENTRALE PER CONCLUDERE E ALTRA ALA TAGLIA DENTRO PER FILTRANTE</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DIFENSORE O CC A PALOMBELLA SU CENTRAVANTI, CON ALTRA PUNTA IN APPOGGIO SOTTO PER SERVIRE POI ESTERNO CHE HA TAGLIATO DENTRO.</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IN FASE DI NON POSSESSO: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SQUADRA CORTA CON ENTRAMBE LE PUNTE DIETRO LA LINEA DEL PALLONE, ALI CHE STRINGONO DENTRO IL CAMPO. I DUE CC CHE SI SFALSANO SE GIOCANO CON IL TQ.</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VORREI VEDERE RICONQUISTA RAPIDA DEL POSSESSO SE PERDIAMO PALLA. QUINDI SE SI DECIDE DI PORTARE IL PRESSING, SI ACCORCIA TUTTI A PARTIRE DALLA DIFESA CHE SALE.</a:t>
          </a: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PRECETTI: DIFESA A 4, CENTROCAMPO A 4 IN LINEA, DUE PUNTE DI MOVIMENTO. VORREI VEDERE LA COPPIA DI CC SMISTARE IL GIOCO E PRESIDIARE LA POSIZIONE TENENDO LE DISTANZE FRA I REPARTI, LE CATENE LATERALI TERZINO-ESTERNO MUOVERSI IN MANIERA COORDINATA  CERCANDO LA SOVRAPPOSIZIONE PER ARRIVARE AL CROSS DA FONDO CAMPO.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 SE IL TERZINO GIOCA SULL'ESTERNO DAVANTI A LUI CHE GLI VIENE INCONTRO, POI VOGLIO CHE SI SOVRAPPONGA: L'ESTERNO SCARICA SUL CENTROCAMPISTA CHE CHIUDE L'AZIONE  COL TERZINO PER MANDARLO AL CROSS.</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 SE IL TERZINO GIOCA SUL CC, QUEST'ULTIMO PUO' CERCARE O IL TQ CHE VIENE INCONTRO O L'ESTERNO CHE AVRA' ATTACCATO LA PROFONDITA'.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effectLst/>
              <a:latin typeface="Tahoma" panose="020B0604030504040204" pitchFamily="34" charset="0"/>
              <a:ea typeface="Times New Roman" panose="02020603050405020304" pitchFamily="18" charset="0"/>
            </a:rPr>
            <a:t>In area il centravanti si posiziona in attesa del cross, stringendo sul primo palo e coperto alle spalle dall’ala opposta che riempie lo spazio in area, il quale a sua volta è sostituito in fascia dal terzino salito fin sulla linea d’attacco. </a:t>
          </a:r>
          <a:r>
            <a:rPr lang="it-IT" sz="1100" cap="small">
              <a:effectLst/>
              <a:latin typeface="Tahoma" panose="020B0604030504040204" pitchFamily="34" charset="0"/>
              <a:ea typeface="Times New Roman" panose="02020603050405020304" pitchFamily="18" charset="0"/>
            </a:rPr>
            <a:t>Nel frattempo, almeno uno dei due centrocampisti è posizionato subito fuori dall’area per eventuali ribattute. </a:t>
          </a:r>
          <a:endParaRPr lang="it-IT" sz="1100" b="1" cap="small">
            <a:effectLst/>
            <a:latin typeface="Tahoma" panose="020B0604030504040204" pitchFamily="34" charset="0"/>
            <a:ea typeface="Times New Roman" panose="02020603050405020304" pitchFamily="18" charset="0"/>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IL 4/4/2 SE INTERPRETATO BENE E' PER ME UN MODULO VALIDISSIMO: FONDAMENTALE PERO' E' CHE LA SQUADRA SIA CORTA. </a:t>
          </a:r>
          <a:r>
            <a:rPr lang="it-IT" sz="1100" cap="small" baseline="0">
              <a:solidFill>
                <a:schemeClr val="dk1"/>
              </a:solidFill>
              <a:latin typeface="+mn-lt"/>
              <a:ea typeface="+mn-ea"/>
              <a:cs typeface="+mn-cs"/>
            </a:rPr>
            <a:t>SE NO SI CREANO BUCHI TRA LE LINEE E SI RISCHIANO CONTROPIEDI. 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FORMAZIONE   1 TEMPO: MONACO /DIDA-CAME- FICCA-MEGLIO/LUZ- VITTO-AGNE-BONNI/EMI - WOLF</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TEMPO: </a:t>
          </a:r>
          <a:r>
            <a:rPr lang="it-IT" sz="1100" cap="small" baseline="0">
              <a:solidFill>
                <a:schemeClr val="dk1"/>
              </a:solidFill>
              <a:latin typeface="+mn-lt"/>
              <a:ea typeface="+mn-ea"/>
              <a:cs typeface="+mn-cs"/>
            </a:rPr>
            <a:t>MONACO / DIDA-CAME-MEGLIO- ABI /MAIC-BERTA-AGNE- GIGI/ VENTU- EMI</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a:t>
          </a:r>
          <a:r>
            <a:rPr lang="it-IT" sz="1100" b="1"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PUNIZIONI:</a:t>
          </a:r>
          <a:r>
            <a:rPr lang="it-IT" sz="1100" cap="small" baseline="0">
              <a:solidFill>
                <a:schemeClr val="dk1"/>
              </a:solidFill>
              <a:latin typeface="+mn-lt"/>
              <a:ea typeface="+mn-ea"/>
              <a:cs typeface="+mn-cs"/>
            </a:rPr>
            <a:t> </a:t>
          </a:r>
        </a:p>
        <a:p>
          <a:r>
            <a:rPr lang="it-IT" sz="1100" b="1" cap="small" baseline="0">
              <a:solidFill>
                <a:schemeClr val="dk1"/>
              </a:solidFill>
              <a:latin typeface="+mn-lt"/>
              <a:ea typeface="+mn-ea"/>
              <a:cs typeface="+mn-cs"/>
            </a:rPr>
            <a:t>CORNER:</a:t>
          </a:r>
          <a:r>
            <a:rPr lang="it-IT" sz="1100" cap="small" baseline="0">
              <a:solidFill>
                <a:schemeClr val="dk1"/>
              </a:solidFill>
              <a:latin typeface="+mn-lt"/>
              <a:ea typeface="+mn-ea"/>
              <a:cs typeface="+mn-cs"/>
            </a:rPr>
            <a:t>  SCHEMA DELL'ANNO SCORSO. 1 TAGLIO SUL PRIMO, 2 CHE PARTONO DAL PORTIERE E DUE CHE ARRIVANO SUL SECONDO. UNO AL LIMITE. TRE FISSI DIETRO.</a:t>
          </a:r>
        </a:p>
        <a:p>
          <a:endParaRPr lang="it-IT" sz="1100" cap="small">
            <a:solidFill>
              <a:schemeClr val="dk1"/>
            </a:solidFill>
            <a:latin typeface="+mn-lt"/>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2" name="CasellaDiTesto 1">
          <a:extLst>
            <a:ext uri="{FF2B5EF4-FFF2-40B4-BE49-F238E27FC236}">
              <a16:creationId xmlns:a16="http://schemas.microsoft.com/office/drawing/2014/main" id="{00000000-0008-0000-1C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 name="CasellaDiTesto 2">
          <a:extLst>
            <a:ext uri="{FF2B5EF4-FFF2-40B4-BE49-F238E27FC236}">
              <a16:creationId xmlns:a16="http://schemas.microsoft.com/office/drawing/2014/main" id="{00000000-0008-0000-1C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 name="CasellaDiTesto 3">
          <a:extLst>
            <a:ext uri="{FF2B5EF4-FFF2-40B4-BE49-F238E27FC236}">
              <a16:creationId xmlns:a16="http://schemas.microsoft.com/office/drawing/2014/main" id="{00000000-0008-0000-1C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 name="CasellaDiTesto 4">
          <a:extLst>
            <a:ext uri="{FF2B5EF4-FFF2-40B4-BE49-F238E27FC236}">
              <a16:creationId xmlns:a16="http://schemas.microsoft.com/office/drawing/2014/main" id="{00000000-0008-0000-1C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 name="CasellaDiTesto 5">
          <a:extLst>
            <a:ext uri="{FF2B5EF4-FFF2-40B4-BE49-F238E27FC236}">
              <a16:creationId xmlns:a16="http://schemas.microsoft.com/office/drawing/2014/main" id="{00000000-0008-0000-1C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7" name="CasellaDiTesto 6">
          <a:extLst>
            <a:ext uri="{FF2B5EF4-FFF2-40B4-BE49-F238E27FC236}">
              <a16:creationId xmlns:a16="http://schemas.microsoft.com/office/drawing/2014/main" id="{00000000-0008-0000-1C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8" name="CasellaDiTesto 7">
          <a:extLst>
            <a:ext uri="{FF2B5EF4-FFF2-40B4-BE49-F238E27FC236}">
              <a16:creationId xmlns:a16="http://schemas.microsoft.com/office/drawing/2014/main" id="{00000000-0008-0000-1C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9" name="CasellaDiTesto 8">
          <a:extLst>
            <a:ext uri="{FF2B5EF4-FFF2-40B4-BE49-F238E27FC236}">
              <a16:creationId xmlns:a16="http://schemas.microsoft.com/office/drawing/2014/main" id="{00000000-0008-0000-1C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0" name="CasellaDiTesto 9">
          <a:extLst>
            <a:ext uri="{FF2B5EF4-FFF2-40B4-BE49-F238E27FC236}">
              <a16:creationId xmlns:a16="http://schemas.microsoft.com/office/drawing/2014/main" id="{00000000-0008-0000-1C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1" name="CasellaDiTesto 10">
          <a:extLst>
            <a:ext uri="{FF2B5EF4-FFF2-40B4-BE49-F238E27FC236}">
              <a16:creationId xmlns:a16="http://schemas.microsoft.com/office/drawing/2014/main" id="{00000000-0008-0000-1C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2" name="CasellaDiTesto 11">
          <a:extLst>
            <a:ext uri="{FF2B5EF4-FFF2-40B4-BE49-F238E27FC236}">
              <a16:creationId xmlns:a16="http://schemas.microsoft.com/office/drawing/2014/main" id="{00000000-0008-0000-1C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3" name="CasellaDiTesto 12">
          <a:extLst>
            <a:ext uri="{FF2B5EF4-FFF2-40B4-BE49-F238E27FC236}">
              <a16:creationId xmlns:a16="http://schemas.microsoft.com/office/drawing/2014/main" id="{00000000-0008-0000-1C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4" name="CasellaDiTesto 13">
          <a:extLst>
            <a:ext uri="{FF2B5EF4-FFF2-40B4-BE49-F238E27FC236}">
              <a16:creationId xmlns:a16="http://schemas.microsoft.com/office/drawing/2014/main" id="{00000000-0008-0000-1C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5" name="CasellaDiTesto 14">
          <a:extLst>
            <a:ext uri="{FF2B5EF4-FFF2-40B4-BE49-F238E27FC236}">
              <a16:creationId xmlns:a16="http://schemas.microsoft.com/office/drawing/2014/main" id="{00000000-0008-0000-1C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6" name="CasellaDiTesto 15">
          <a:extLst>
            <a:ext uri="{FF2B5EF4-FFF2-40B4-BE49-F238E27FC236}">
              <a16:creationId xmlns:a16="http://schemas.microsoft.com/office/drawing/2014/main" id="{00000000-0008-0000-1C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7" name="CasellaDiTesto 16">
          <a:extLst>
            <a:ext uri="{FF2B5EF4-FFF2-40B4-BE49-F238E27FC236}">
              <a16:creationId xmlns:a16="http://schemas.microsoft.com/office/drawing/2014/main" id="{00000000-0008-0000-1C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8" name="CasellaDiTesto 17">
          <a:extLst>
            <a:ext uri="{FF2B5EF4-FFF2-40B4-BE49-F238E27FC236}">
              <a16:creationId xmlns:a16="http://schemas.microsoft.com/office/drawing/2014/main" id="{00000000-0008-0000-1C00-000012000000}"/>
            </a:ext>
          </a:extLst>
        </xdr:cNvPr>
        <xdr:cNvSpPr txBox="1"/>
      </xdr:nvSpPr>
      <xdr:spPr>
        <a:xfrm>
          <a:off x="47625" y="381002"/>
          <a:ext cx="5153025" cy="240887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19" name="CasellaDiTesto 18">
          <a:extLst>
            <a:ext uri="{FF2B5EF4-FFF2-40B4-BE49-F238E27FC236}">
              <a16:creationId xmlns:a16="http://schemas.microsoft.com/office/drawing/2014/main" id="{00000000-0008-0000-1C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0" name="CasellaDiTesto 19">
          <a:extLst>
            <a:ext uri="{FF2B5EF4-FFF2-40B4-BE49-F238E27FC236}">
              <a16:creationId xmlns:a16="http://schemas.microsoft.com/office/drawing/2014/main" id="{00000000-0008-0000-1C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1" name="CasellaDiTesto 20">
          <a:extLst>
            <a:ext uri="{FF2B5EF4-FFF2-40B4-BE49-F238E27FC236}">
              <a16:creationId xmlns:a16="http://schemas.microsoft.com/office/drawing/2014/main" id="{00000000-0008-0000-1C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2" name="CasellaDiTesto 21">
          <a:extLst>
            <a:ext uri="{FF2B5EF4-FFF2-40B4-BE49-F238E27FC236}">
              <a16:creationId xmlns:a16="http://schemas.microsoft.com/office/drawing/2014/main" id="{00000000-0008-0000-1C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3" name="CasellaDiTesto 22">
          <a:extLst>
            <a:ext uri="{FF2B5EF4-FFF2-40B4-BE49-F238E27FC236}">
              <a16:creationId xmlns:a16="http://schemas.microsoft.com/office/drawing/2014/main" id="{00000000-0008-0000-1C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4" name="CasellaDiTesto 23">
          <a:extLst>
            <a:ext uri="{FF2B5EF4-FFF2-40B4-BE49-F238E27FC236}">
              <a16:creationId xmlns:a16="http://schemas.microsoft.com/office/drawing/2014/main" id="{00000000-0008-0000-1C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5" name="CasellaDiTesto 24">
          <a:extLst>
            <a:ext uri="{FF2B5EF4-FFF2-40B4-BE49-F238E27FC236}">
              <a16:creationId xmlns:a16="http://schemas.microsoft.com/office/drawing/2014/main" id="{00000000-0008-0000-1C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6" name="CasellaDiTesto 25">
          <a:extLst>
            <a:ext uri="{FF2B5EF4-FFF2-40B4-BE49-F238E27FC236}">
              <a16:creationId xmlns:a16="http://schemas.microsoft.com/office/drawing/2014/main" id="{00000000-0008-0000-1C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7" name="CasellaDiTesto 26">
          <a:extLst>
            <a:ext uri="{FF2B5EF4-FFF2-40B4-BE49-F238E27FC236}">
              <a16:creationId xmlns:a16="http://schemas.microsoft.com/office/drawing/2014/main" id="{00000000-0008-0000-1C00-00001B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8" name="CasellaDiTesto 27">
          <a:extLst>
            <a:ext uri="{FF2B5EF4-FFF2-40B4-BE49-F238E27FC236}">
              <a16:creationId xmlns:a16="http://schemas.microsoft.com/office/drawing/2014/main" id="{00000000-0008-0000-1C00-00001C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9" name="CasellaDiTesto 28">
          <a:extLst>
            <a:ext uri="{FF2B5EF4-FFF2-40B4-BE49-F238E27FC236}">
              <a16:creationId xmlns:a16="http://schemas.microsoft.com/office/drawing/2014/main" id="{00000000-0008-0000-1C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0" name="CasellaDiTesto 29">
          <a:extLst>
            <a:ext uri="{FF2B5EF4-FFF2-40B4-BE49-F238E27FC236}">
              <a16:creationId xmlns:a16="http://schemas.microsoft.com/office/drawing/2014/main" id="{00000000-0008-0000-1C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1" name="CasellaDiTesto 30">
          <a:extLst>
            <a:ext uri="{FF2B5EF4-FFF2-40B4-BE49-F238E27FC236}">
              <a16:creationId xmlns:a16="http://schemas.microsoft.com/office/drawing/2014/main" id="{00000000-0008-0000-1C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2" name="CasellaDiTesto 31">
          <a:extLst>
            <a:ext uri="{FF2B5EF4-FFF2-40B4-BE49-F238E27FC236}">
              <a16:creationId xmlns:a16="http://schemas.microsoft.com/office/drawing/2014/main" id="{00000000-0008-0000-1C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3" name="CasellaDiTesto 32">
          <a:extLst>
            <a:ext uri="{FF2B5EF4-FFF2-40B4-BE49-F238E27FC236}">
              <a16:creationId xmlns:a16="http://schemas.microsoft.com/office/drawing/2014/main" id="{00000000-0008-0000-1C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4" name="CasellaDiTesto 33">
          <a:extLst>
            <a:ext uri="{FF2B5EF4-FFF2-40B4-BE49-F238E27FC236}">
              <a16:creationId xmlns:a16="http://schemas.microsoft.com/office/drawing/2014/main" id="{00000000-0008-0000-1C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5" name="CasellaDiTesto 34">
          <a:extLst>
            <a:ext uri="{FF2B5EF4-FFF2-40B4-BE49-F238E27FC236}">
              <a16:creationId xmlns:a16="http://schemas.microsoft.com/office/drawing/2014/main" id="{00000000-0008-0000-1C00-000023000000}"/>
            </a:ext>
          </a:extLst>
        </xdr:cNvPr>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6" name="CasellaDiTesto 35">
          <a:extLst>
            <a:ext uri="{FF2B5EF4-FFF2-40B4-BE49-F238E27FC236}">
              <a16:creationId xmlns:a16="http://schemas.microsoft.com/office/drawing/2014/main" id="{00000000-0008-0000-1C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7" name="CasellaDiTesto 36">
          <a:extLst>
            <a:ext uri="{FF2B5EF4-FFF2-40B4-BE49-F238E27FC236}">
              <a16:creationId xmlns:a16="http://schemas.microsoft.com/office/drawing/2014/main" id="{00000000-0008-0000-1C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8" name="CasellaDiTesto 37">
          <a:extLst>
            <a:ext uri="{FF2B5EF4-FFF2-40B4-BE49-F238E27FC236}">
              <a16:creationId xmlns:a16="http://schemas.microsoft.com/office/drawing/2014/main" id="{00000000-0008-0000-1C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9" name="CasellaDiTesto 38">
          <a:extLst>
            <a:ext uri="{FF2B5EF4-FFF2-40B4-BE49-F238E27FC236}">
              <a16:creationId xmlns:a16="http://schemas.microsoft.com/office/drawing/2014/main" id="{00000000-0008-0000-1C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0" name="CasellaDiTesto 39">
          <a:extLst>
            <a:ext uri="{FF2B5EF4-FFF2-40B4-BE49-F238E27FC236}">
              <a16:creationId xmlns:a16="http://schemas.microsoft.com/office/drawing/2014/main" id="{00000000-0008-0000-1C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1" name="CasellaDiTesto 40">
          <a:extLst>
            <a:ext uri="{FF2B5EF4-FFF2-40B4-BE49-F238E27FC236}">
              <a16:creationId xmlns:a16="http://schemas.microsoft.com/office/drawing/2014/main" id="{00000000-0008-0000-1C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2" name="CasellaDiTesto 41">
          <a:extLst>
            <a:ext uri="{FF2B5EF4-FFF2-40B4-BE49-F238E27FC236}">
              <a16:creationId xmlns:a16="http://schemas.microsoft.com/office/drawing/2014/main" id="{00000000-0008-0000-1C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3" name="CasellaDiTesto 42">
          <a:extLst>
            <a:ext uri="{FF2B5EF4-FFF2-40B4-BE49-F238E27FC236}">
              <a16:creationId xmlns:a16="http://schemas.microsoft.com/office/drawing/2014/main" id="{00000000-0008-0000-1C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4" name="CasellaDiTesto 43">
          <a:extLst>
            <a:ext uri="{FF2B5EF4-FFF2-40B4-BE49-F238E27FC236}">
              <a16:creationId xmlns:a16="http://schemas.microsoft.com/office/drawing/2014/main" id="{00000000-0008-0000-1C00-00002C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5" name="CasellaDiTesto 44">
          <a:extLst>
            <a:ext uri="{FF2B5EF4-FFF2-40B4-BE49-F238E27FC236}">
              <a16:creationId xmlns:a16="http://schemas.microsoft.com/office/drawing/2014/main" id="{00000000-0008-0000-1C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6" name="CasellaDiTesto 45">
          <a:extLst>
            <a:ext uri="{FF2B5EF4-FFF2-40B4-BE49-F238E27FC236}">
              <a16:creationId xmlns:a16="http://schemas.microsoft.com/office/drawing/2014/main" id="{00000000-0008-0000-1C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7" name="CasellaDiTesto 46">
          <a:extLst>
            <a:ext uri="{FF2B5EF4-FFF2-40B4-BE49-F238E27FC236}">
              <a16:creationId xmlns:a16="http://schemas.microsoft.com/office/drawing/2014/main" id="{00000000-0008-0000-1C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8" name="CasellaDiTesto 47">
          <a:extLst>
            <a:ext uri="{FF2B5EF4-FFF2-40B4-BE49-F238E27FC236}">
              <a16:creationId xmlns:a16="http://schemas.microsoft.com/office/drawing/2014/main" id="{00000000-0008-0000-1C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9" name="CasellaDiTesto 48">
          <a:extLst>
            <a:ext uri="{FF2B5EF4-FFF2-40B4-BE49-F238E27FC236}">
              <a16:creationId xmlns:a16="http://schemas.microsoft.com/office/drawing/2014/main" id="{00000000-0008-0000-1C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0" name="CasellaDiTesto 49">
          <a:extLst>
            <a:ext uri="{FF2B5EF4-FFF2-40B4-BE49-F238E27FC236}">
              <a16:creationId xmlns:a16="http://schemas.microsoft.com/office/drawing/2014/main" id="{00000000-0008-0000-1C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1" name="CasellaDiTesto 50">
          <a:extLst>
            <a:ext uri="{FF2B5EF4-FFF2-40B4-BE49-F238E27FC236}">
              <a16:creationId xmlns:a16="http://schemas.microsoft.com/office/drawing/2014/main" id="{00000000-0008-0000-1C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2" name="CasellaDiTesto 51">
          <a:extLst>
            <a:ext uri="{FF2B5EF4-FFF2-40B4-BE49-F238E27FC236}">
              <a16:creationId xmlns:a16="http://schemas.microsoft.com/office/drawing/2014/main" id="{00000000-0008-0000-1C00-000034000000}"/>
            </a:ext>
          </a:extLst>
        </xdr:cNvPr>
        <xdr:cNvSpPr txBox="1"/>
      </xdr:nvSpPr>
      <xdr:spPr>
        <a:xfrm>
          <a:off x="47625" y="381003"/>
          <a:ext cx="5153025" cy="240887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L'ULTIMA PARTITA HA FATTO RIEMERGERE UN PAIO DI LACUNE CHE CI TIRIAMO DIETRO DA SEMPRE MA CHE SE VOGLIAMO ARRIVARE A VINCERE QUALCOSA DOBBIAMO PER FORZA ELIMINARE:  </a:t>
          </a:r>
        </a:p>
        <a:p>
          <a:r>
            <a:rPr lang="it-IT" sz="1100" u="none" cap="small" baseline="0">
              <a:solidFill>
                <a:schemeClr val="dk1"/>
              </a:solidFill>
              <a:latin typeface="+mn-lt"/>
              <a:ea typeface="+mn-ea"/>
              <a:cs typeface="+mn-cs"/>
            </a:rPr>
            <a:t>1) APPROCCIO ALLA SFIDA, COL BORETTO ABBIAMO PRESO GOL NEI PRIME 5 MINUTI DEL 1 TEMPO E NEI PRIMI 5 DEL SECONDO. CASUALITA? MAH... </a:t>
          </a:r>
        </a:p>
        <a:p>
          <a:r>
            <a:rPr lang="it-IT" sz="1100" u="none" cap="small" baseline="0">
              <a:solidFill>
                <a:schemeClr val="dk1"/>
              </a:solidFill>
              <a:latin typeface="+mn-lt"/>
              <a:ea typeface="+mn-ea"/>
              <a:cs typeface="+mn-cs"/>
            </a:rPr>
            <a:t>ERAVAMO MIGLIORATI MOLTO NELLA TESTA E IN FASE DI APPROCCIO ULTIMAMENTE... SERVE A MIO AVVISO PIU' PRESENZA E CONCENTRAZIONE GIA' DAL RISCALDAMENTO.</a:t>
          </a:r>
        </a:p>
        <a:p>
          <a:r>
            <a:rPr lang="it-IT" sz="1100" u="none" cap="small" baseline="0">
              <a:solidFill>
                <a:schemeClr val="dk1"/>
              </a:solidFill>
              <a:latin typeface="+mn-lt"/>
              <a:ea typeface="+mn-ea"/>
              <a:cs typeface="+mn-cs"/>
            </a:rPr>
            <a:t>2) POCA LUCIDITA' E FORSE TROPPO EGOISMO SOTTO PORTA. TROPPI GOL SBAGLIATI. DOBBIAMO TORNIARE A RAGIONARE DA SQUADRA, LA GLORIA PERSONALE VIENE DOPO QUELLO DI SQUADRA, SE C'E' UN COMPAGNO MEGLIO PIAZZATO LA PALLA GLI VA DATA NEI TEMPI GIUSTI. PRENDIAMO LO SPECCHIO, VE LO RIPETO FINO ALLO SFINIMENTO. NEI NOSTRI CAMPIONATI SPESSO BASTA CENTRARE LO SPECCHIO MENTRE NOI VOGLIAMO SFONDARE LA RETE.</a:t>
          </a:r>
        </a:p>
        <a:p>
          <a:r>
            <a:rPr lang="it-IT" sz="1100" u="none" cap="small" baseline="0">
              <a:solidFill>
                <a:schemeClr val="dk1"/>
              </a:solidFill>
              <a:latin typeface="+mn-lt"/>
              <a:ea typeface="+mn-ea"/>
              <a:cs typeface="+mn-cs"/>
            </a:rPr>
            <a:t>3) PALLE INATTIVE VANNO SFRUTTATE MEGLIO: SUI CORNER CI VUOLE PIU' CATTIVERIA. SIAMO ALTI E FORTI, CON UN PO' PIU' DI CORAGGIO POTREMMO FARE MOLTI PIU' GOL. SE QUALCUNO HA PAURA DI ANDARE A SALTARE ME LO DICE E ORGANIZZO IN MANIERA DIVERSA LO SCHEMA. VOGLIO GENTE CATTIVA CHE ENTRA PER FAR GOL.</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AFFRONTIAMO UNA COMPAGINE CHE SI E' RINNOVATA PARECCHIO E CHE ALL'ANDATA NON CI HA RESO LA VITA FACILE. QUINDI SAPPIAMO CHE NON SARA' FACILE, MA SICURI CHE CON GRINTA E GIOCO DI SQUADRA CE LA POSIAMO FARE. PARTENZA A CANNONE, </a:t>
          </a:r>
          <a:r>
            <a:rPr lang="it-IT" sz="1100" b="0" u="none" cap="small" baseline="0">
              <a:solidFill>
                <a:schemeClr val="dk1"/>
              </a:solidFill>
              <a:latin typeface="+mn-lt"/>
              <a:ea typeface="+mn-ea"/>
              <a:cs typeface="+mn-cs"/>
            </a:rPr>
            <a:t>CATTIVERIA AGONISTICA SU OGNI PALLONE,  PRECISIONE NEI PASSAGGI E VOGLIA  DI VINCERE, IL MIX E' SEMPRE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AGNE, GUERRO, GIAN, ABI/ WALLY, VITTO, LILLO/ ERIS/ PAOLOZZO,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STOP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ERIS, MASSIMA LIBERTA' DI MOVIMENTO. ERIS VA CERCATO SPESSO, SAPPIAMO LE QUALITA' CHE HA ED E' LUI CHE PUO' INNESCARE LE PUNTE. FATTI VEDERE, CREA SPAZIO COL TUO MOVIMENTO E DI PALLONI GIOCABILI NE AVRAI. NEGLI ULTIMI 20/25 METRI VOGLIO IL DRIBBLING SENZA PAURA E LA FINALIZZAZIONE VELOCE CHE SIA IL CROSS, L'UNO-DUE O IL TIRO. GIOCA SEMPLICE.</a:t>
          </a:r>
        </a:p>
        <a:p>
          <a:pPr eaLnBrk="1" fontAlgn="auto" latinLnBrk="0" hangingPunct="1"/>
          <a:r>
            <a:rPr lang="it-IT" sz="1100" b="0" i="0" cap="small" baseline="0">
              <a:solidFill>
                <a:schemeClr val="dk1"/>
              </a:solidFill>
              <a:effectLst/>
              <a:latin typeface="+mn-lt"/>
              <a:ea typeface="+mn-ea"/>
              <a:cs typeface="+mn-cs"/>
            </a:rPr>
            <a:t>ERIS HA ANCHE CAPACITA' DI INSERIMENTO DIETRO LA PUNTA, SE SI INFILA NEL CORRIDOIO GIOCHIAMOGLIELA.</a:t>
          </a:r>
        </a:p>
        <a:p>
          <a:pPr eaLnBrk="1" fontAlgn="auto" latinLnBrk="0" hangingPunct="1"/>
          <a:r>
            <a:rPr lang="it-IT" sz="1100" b="0" i="0" cap="small" baseline="0">
              <a:solidFill>
                <a:schemeClr val="dk1"/>
              </a:solidFill>
              <a:effectLst/>
              <a:latin typeface="+mn-lt"/>
              <a:ea typeface="+mn-ea"/>
              <a:cs typeface="+mn-cs"/>
            </a:rPr>
            <a:t>VAI IN APPOGGIO PER LA GIOCATA DELLA PUNTA: CERCA SEMPRE LA GIOCATA VELOCE MAGARI IN PROFONDITA' PER IL TAGLIO O PER LA CHIUSURA DI UN TRIANGOLO. </a:t>
          </a:r>
        </a:p>
        <a:p>
          <a:pPr eaLnBrk="1" fontAlgn="auto" latinLnBrk="0" hangingPunct="1"/>
          <a:r>
            <a:rPr lang="it-IT" sz="1100" b="0" i="0" cap="small" baseline="0">
              <a:solidFill>
                <a:schemeClr val="dk1"/>
              </a:solidFill>
              <a:effectLst/>
              <a:latin typeface="+mn-lt"/>
              <a:ea typeface="+mn-ea"/>
              <a:cs typeface="+mn-cs"/>
            </a:rPr>
            <a:t>E' FONDAMENTALE CHE NON ESCI DAL GIOCO. </a:t>
          </a:r>
        </a:p>
        <a:p>
          <a:pPr eaLnBrk="1" fontAlgn="auto" latinLnBrk="0" hangingPunct="1"/>
          <a:r>
            <a:rPr lang="it-IT" sz="1100" b="0" i="0" cap="small" baseline="0">
              <a:solidFill>
                <a:schemeClr val="dk1"/>
              </a:solidFill>
              <a:effectLst/>
              <a:latin typeface="+mn-lt"/>
              <a:ea typeface="+mn-ea"/>
              <a:cs typeface="+mn-cs"/>
            </a:rPr>
            <a:t>SCALI A  DAR FASTIDIO AL LORO CENTRALE DI CENTROCAMPO IN FASE DI NON POSSESSO, OGGI E' IMPORTANTE QUESTA FASE ERIS, CHIARO?  </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p>
        <a:p>
          <a:pPr eaLnBrk="1" fontAlgn="auto" latinLnBrk="0" hangingPunct="1"/>
          <a:r>
            <a:rPr lang="it-IT" sz="1100" b="0" i="0" cap="small" baseline="0">
              <a:solidFill>
                <a:schemeClr val="dk1"/>
              </a:solidFill>
              <a:effectLst/>
              <a:latin typeface="+mn-lt"/>
              <a:ea typeface="+mn-ea"/>
              <a:cs typeface="+mn-cs"/>
            </a:rPr>
            <a:t>.</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PAOLOZZO E LUZ. GIOCATE VICINI, TRIANGOLO, SCAMBIO STRETTO E VIA. UNO VIENE INCONTRO L'ALTRO VA. TENETE SU' LA PALLA. E RICORDATEVI CHE CON LA GIOCATA SEMPLICE SPESSO SIA ARRIVA IN PORTA .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eaLnBrk="1" fontAlgn="auto" latinLnBrk="0" hangingPunct="1"/>
          <a:r>
            <a:rPr lang="it-IT" sz="1100" b="0" i="0" cap="small" baseline="0">
              <a:solidFill>
                <a:schemeClr val="dk1"/>
              </a:solidFill>
              <a:effectLst/>
              <a:latin typeface="+mn-lt"/>
              <a:ea typeface="+mn-ea"/>
              <a:cs typeface="+mn-cs"/>
            </a:rPr>
            <a:t>VORREI UNA COSA: UNO-DUE E TIRI DA FUORI,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ERIS MENTRE VOI DUE STAZIONATE TRA CENTRALI E TERZINI. VOGLIO QUESTA FASE FATTA AL MEGLIO PERCHE' PRIMA RECUPERIAMO PALLA MEGLIO E' E SE LO FACCIAMO IL PIU' ALTO POSSIBILE SIAMO PIU' VICINI ALLA LORO PORTA E PIU' LONTANI DALLA NOSTRA. </a:t>
          </a: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 - PAOLOZZO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 PAOLOZZO - LILLO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VITTO </a:t>
          </a:r>
          <a:r>
            <a:rPr kumimoji="0" lang="it-IT" sz="1100" b="0" i="0" u="none" strike="noStrike" kern="0" cap="none" spc="0" normalizeH="0" baseline="0" noProof="0">
              <a:ln>
                <a:noFill/>
              </a:ln>
              <a:solidFill>
                <a:prstClr val="black"/>
              </a:solidFill>
              <a:effectLst/>
              <a:uLnTx/>
              <a:uFillTx/>
              <a:latin typeface="+mn-lt"/>
              <a:ea typeface="+mn-ea"/>
              <a:cs typeface="+mn-cs"/>
            </a:rPr>
            <a:t>- FRANZ</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SIAMO UNA SQUADRA, COMPORTIAMOCI DA SQUADRA: PER IL RISCALDAMENTO SI ESCE INSIEME. QUANDO CI SIAMO TUTTI E PRONTI SI VA. IDEM X QUANDO SI VA IN CAMPO, PER LA FOTO E TUTTO IL RESTO. ABITUIAMOCI A MUOVERCI ASSIEME. 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COL BORETTO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6" name="CasellaDiTesto 85">
          <a:extLst>
            <a:ext uri="{FF2B5EF4-FFF2-40B4-BE49-F238E27FC236}">
              <a16:creationId xmlns:a16="http://schemas.microsoft.com/office/drawing/2014/main" id="{00000000-0008-0000-1C00-000056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7" name="CasellaDiTesto 86">
          <a:extLst>
            <a:ext uri="{FF2B5EF4-FFF2-40B4-BE49-F238E27FC236}">
              <a16:creationId xmlns:a16="http://schemas.microsoft.com/office/drawing/2014/main" id="{00000000-0008-0000-1C00-000057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8" name="CasellaDiTesto 87">
          <a:extLst>
            <a:ext uri="{FF2B5EF4-FFF2-40B4-BE49-F238E27FC236}">
              <a16:creationId xmlns:a16="http://schemas.microsoft.com/office/drawing/2014/main" id="{00000000-0008-0000-1C00-000058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9" name="CasellaDiTesto 88">
          <a:extLst>
            <a:ext uri="{FF2B5EF4-FFF2-40B4-BE49-F238E27FC236}">
              <a16:creationId xmlns:a16="http://schemas.microsoft.com/office/drawing/2014/main" id="{00000000-0008-0000-1C00-000059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a:extLst>
            <a:ext uri="{FF2B5EF4-FFF2-40B4-BE49-F238E27FC236}">
              <a16:creationId xmlns:a16="http://schemas.microsoft.com/office/drawing/2014/main" id="{00000000-0008-0000-1C00-00005A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a:extLst>
            <a:ext uri="{FF2B5EF4-FFF2-40B4-BE49-F238E27FC236}">
              <a16:creationId xmlns:a16="http://schemas.microsoft.com/office/drawing/2014/main" id="{00000000-0008-0000-1C00-00005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a:extLst>
            <a:ext uri="{FF2B5EF4-FFF2-40B4-BE49-F238E27FC236}">
              <a16:creationId xmlns:a16="http://schemas.microsoft.com/office/drawing/2014/main" id="{00000000-0008-0000-1C00-00005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a:extLst>
            <a:ext uri="{FF2B5EF4-FFF2-40B4-BE49-F238E27FC236}">
              <a16:creationId xmlns:a16="http://schemas.microsoft.com/office/drawing/2014/main" id="{00000000-0008-0000-1C00-00005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124</xdr:row>
      <xdr:rowOff>104775</xdr:rowOff>
    </xdr:to>
    <xdr:sp macro="" textlink="">
      <xdr:nvSpPr>
        <xdr:cNvPr id="94" name="CasellaDiTesto 93">
          <a:extLst>
            <a:ext uri="{FF2B5EF4-FFF2-40B4-BE49-F238E27FC236}">
              <a16:creationId xmlns:a16="http://schemas.microsoft.com/office/drawing/2014/main" id="{00000000-0008-0000-1C00-00005E000000}"/>
            </a:ext>
          </a:extLst>
        </xdr:cNvPr>
        <xdr:cNvSpPr txBox="1"/>
      </xdr:nvSpPr>
      <xdr:spPr>
        <a:xfrm>
          <a:off x="47625" y="381000"/>
          <a:ext cx="5153025" cy="2008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COLATERRA PAREGGIO LORO</a:t>
          </a:r>
          <a:endParaRPr lang="it-IT"/>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5" name="CasellaDiTesto 94">
          <a:extLst>
            <a:ext uri="{FF2B5EF4-FFF2-40B4-BE49-F238E27FC236}">
              <a16:creationId xmlns:a16="http://schemas.microsoft.com/office/drawing/2014/main" id="{00000000-0008-0000-1C00-00005F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6" name="CasellaDiTesto 95">
          <a:extLst>
            <a:ext uri="{FF2B5EF4-FFF2-40B4-BE49-F238E27FC236}">
              <a16:creationId xmlns:a16="http://schemas.microsoft.com/office/drawing/2014/main" id="{00000000-0008-0000-1C00-000060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7" name="CasellaDiTesto 96">
          <a:extLst>
            <a:ext uri="{FF2B5EF4-FFF2-40B4-BE49-F238E27FC236}">
              <a16:creationId xmlns:a16="http://schemas.microsoft.com/office/drawing/2014/main" id="{00000000-0008-0000-1C00-000061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a:extLst>
            <a:ext uri="{FF2B5EF4-FFF2-40B4-BE49-F238E27FC236}">
              <a16:creationId xmlns:a16="http://schemas.microsoft.com/office/drawing/2014/main" id="{00000000-0008-0000-1C00-000062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a:extLst>
            <a:ext uri="{FF2B5EF4-FFF2-40B4-BE49-F238E27FC236}">
              <a16:creationId xmlns:a16="http://schemas.microsoft.com/office/drawing/2014/main" id="{00000000-0008-0000-1C00-00006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a:extLst>
            <a:ext uri="{FF2B5EF4-FFF2-40B4-BE49-F238E27FC236}">
              <a16:creationId xmlns:a16="http://schemas.microsoft.com/office/drawing/2014/main" id="{00000000-0008-0000-1C00-00006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a:extLst>
            <a:ext uri="{FF2B5EF4-FFF2-40B4-BE49-F238E27FC236}">
              <a16:creationId xmlns:a16="http://schemas.microsoft.com/office/drawing/2014/main" id="{00000000-0008-0000-1C00-00006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02" name="CasellaDiTesto 101">
          <a:extLst>
            <a:ext uri="{FF2B5EF4-FFF2-40B4-BE49-F238E27FC236}">
              <a16:creationId xmlns:a16="http://schemas.microsoft.com/office/drawing/2014/main" id="{00000000-0008-0000-1C00-000066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03" name="CasellaDiTesto 102">
          <a:extLst>
            <a:ext uri="{FF2B5EF4-FFF2-40B4-BE49-F238E27FC236}">
              <a16:creationId xmlns:a16="http://schemas.microsoft.com/office/drawing/2014/main" id="{00000000-0008-0000-1C00-000067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4" name="CasellaDiTesto 103">
          <a:extLst>
            <a:ext uri="{FF2B5EF4-FFF2-40B4-BE49-F238E27FC236}">
              <a16:creationId xmlns:a16="http://schemas.microsoft.com/office/drawing/2014/main" id="{00000000-0008-0000-1C00-000068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5" name="CasellaDiTesto 104">
          <a:extLst>
            <a:ext uri="{FF2B5EF4-FFF2-40B4-BE49-F238E27FC236}">
              <a16:creationId xmlns:a16="http://schemas.microsoft.com/office/drawing/2014/main" id="{00000000-0008-0000-1C00-000069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6" name="CasellaDiTesto 105">
          <a:extLst>
            <a:ext uri="{FF2B5EF4-FFF2-40B4-BE49-F238E27FC236}">
              <a16:creationId xmlns:a16="http://schemas.microsoft.com/office/drawing/2014/main" id="{00000000-0008-0000-1C00-00006A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a:extLst>
            <a:ext uri="{FF2B5EF4-FFF2-40B4-BE49-F238E27FC236}">
              <a16:creationId xmlns:a16="http://schemas.microsoft.com/office/drawing/2014/main" id="{00000000-0008-0000-1C00-00006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a:extLst>
            <a:ext uri="{FF2B5EF4-FFF2-40B4-BE49-F238E27FC236}">
              <a16:creationId xmlns:a16="http://schemas.microsoft.com/office/drawing/2014/main" id="{00000000-0008-0000-1C00-00006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9" name="CasellaDiTesto 108">
          <a:extLst>
            <a:ext uri="{FF2B5EF4-FFF2-40B4-BE49-F238E27FC236}">
              <a16:creationId xmlns:a16="http://schemas.microsoft.com/office/drawing/2014/main" id="{00000000-0008-0000-1C00-00006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19050</xdr:rowOff>
    </xdr:to>
    <xdr:sp macro="" textlink="">
      <xdr:nvSpPr>
        <xdr:cNvPr id="110" name="CasellaDiTesto 109">
          <a:extLst>
            <a:ext uri="{FF2B5EF4-FFF2-40B4-BE49-F238E27FC236}">
              <a16:creationId xmlns:a16="http://schemas.microsoft.com/office/drawing/2014/main" id="{00000000-0008-0000-1C00-00006E000000}"/>
            </a:ext>
          </a:extLst>
        </xdr:cNvPr>
        <xdr:cNvSpPr txBox="1"/>
      </xdr:nvSpPr>
      <xdr:spPr>
        <a:xfrm>
          <a:off x="47625" y="381000"/>
          <a:ext cx="5153025" cy="20164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1" name="CasellaDiTesto 110">
          <a:extLst>
            <a:ext uri="{FF2B5EF4-FFF2-40B4-BE49-F238E27FC236}">
              <a16:creationId xmlns:a16="http://schemas.microsoft.com/office/drawing/2014/main" id="{00000000-0008-0000-1C00-00006F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2" name="CasellaDiTesto 111">
          <a:extLst>
            <a:ext uri="{FF2B5EF4-FFF2-40B4-BE49-F238E27FC236}">
              <a16:creationId xmlns:a16="http://schemas.microsoft.com/office/drawing/2014/main" id="{00000000-0008-0000-1C00-000070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3" name="CasellaDiTesto 112">
          <a:extLst>
            <a:ext uri="{FF2B5EF4-FFF2-40B4-BE49-F238E27FC236}">
              <a16:creationId xmlns:a16="http://schemas.microsoft.com/office/drawing/2014/main" id="{00000000-0008-0000-1C00-000071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4" name="CasellaDiTesto 113">
          <a:extLst>
            <a:ext uri="{FF2B5EF4-FFF2-40B4-BE49-F238E27FC236}">
              <a16:creationId xmlns:a16="http://schemas.microsoft.com/office/drawing/2014/main" id="{00000000-0008-0000-1C00-000072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a:extLst>
            <a:ext uri="{FF2B5EF4-FFF2-40B4-BE49-F238E27FC236}">
              <a16:creationId xmlns:a16="http://schemas.microsoft.com/office/drawing/2014/main" id="{00000000-0008-0000-1C00-00007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a:extLst>
            <a:ext uri="{FF2B5EF4-FFF2-40B4-BE49-F238E27FC236}">
              <a16:creationId xmlns:a16="http://schemas.microsoft.com/office/drawing/2014/main" id="{00000000-0008-0000-1C00-00007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7" name="CasellaDiTesto 116">
          <a:extLst>
            <a:ext uri="{FF2B5EF4-FFF2-40B4-BE49-F238E27FC236}">
              <a16:creationId xmlns:a16="http://schemas.microsoft.com/office/drawing/2014/main" id="{00000000-0008-0000-1C00-00007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128</xdr:row>
      <xdr:rowOff>147570</xdr:rowOff>
    </xdr:to>
    <xdr:sp macro="" textlink="">
      <xdr:nvSpPr>
        <xdr:cNvPr id="118" name="CasellaDiTesto 117">
          <a:extLst>
            <a:ext uri="{FF2B5EF4-FFF2-40B4-BE49-F238E27FC236}">
              <a16:creationId xmlns:a16="http://schemas.microsoft.com/office/drawing/2014/main" id="{00000000-0008-0000-1C00-000076000000}"/>
            </a:ext>
          </a:extLst>
        </xdr:cNvPr>
        <xdr:cNvSpPr txBox="1"/>
      </xdr:nvSpPr>
      <xdr:spPr>
        <a:xfrm>
          <a:off x="47625" y="381000"/>
          <a:ext cx="5153025" cy="2077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TESTACODA NON MI SONO PIACIUTI. C'E' SOLO DA PERDERE IN QUESTE PARTITE: TUTTI SI ASPETTANO DI NON FARE FATICA, CHE I TRE PUNTI SARANNO ROBA FACILE. NULLA DI PIU' SBAGLIATO...DI SOLITO NOI SIAMO ABBASTANZA SUPERFICIALI IN QUESTE OCCASIONI, SIAMO GENEROSI, REGALIAMO INTERE FRAZIONI DI GIOCO PRIMA DI CAPIRE CHE NON CI REGALA NIENTE NESSUNO. IO NON MI RICORDO PARTITE FACILI DA QUANDO ALLENO QUESTA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ALL'ANDATA ABBIAMO PERSO DUE PUNTI CON QUESTI SBAGLIANDO PER SUPPONENZA L'APPROCCIO AL MATCH. METTIAMOCI IN TESTA CHE SENZA METTERCI LA GIUSTA CONVINZIONE  E LA MASSIMA ATTENZIONE OGGI SI RISCHIA LA FIGURACCIA.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FORMAZIONE: ROSSO/ DIDA, FICCA, MEGLIO, MAIC/ BERTA, BIU, GUERRO / MATI, VENTU, LUZ.</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DIFESA: ALTA CON GIRO PALLA VELOCE NELLA META' CAMPO AVVERSARIA. ZERO PALLA TRA I PIEDI OGGI. STOP E VIA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VI VOGLIO AGGRESSIVI NEI FRANGENTI IN CUI PECCHIAMO: RIMESSE LATERALI ATTACCATI ALL'UOMO RAGAZZI.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DIETRO ABBIAMO PIEDE E TESTA PER FARE PARTIRE IL GIOCO, MEGLIO CERCHIAMO GLI AVANTI SE FATICHIAMO IN IMPOSTAZIONE.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CENTROCAMPO:  OGGI PIU' CHE MAI VOGLIO ESSERE PADRONE DEL GIOCO IN MEZZO AL CAMPO, NUMERICAMENTE VOGLIO LA SUPERIORITA': CON GLI ESTERNI BASSI IN NON POSSESSO PER CERCARE UNA RICONQUISTA RAPIDA DELLA PALLA. NOI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VOGLIO SUPPORTO NELL'IMPOSTAZIONE, BIU SENSO DELLA POSIZIONE.  MOVIMENTI IN ORIZZONTALE E GIRO PALLA VELOCE  GIOCATE SEMPLICI.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MEGLIO / BERTA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MEGLIO / DALLA 3/4 BIU</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DIFFIDATI: DI DATO BRO, FICCA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LORO SQUALIF: FRANCESCHI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1F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1F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1F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F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F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F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1F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F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1F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1F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1F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1F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1F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1F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1F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1F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1F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1F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1F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1F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1F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1F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1F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1F00-00001C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1F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1F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1F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1F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1F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1F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1F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1F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1F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1F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1F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1F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1F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1F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1F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1F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1F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1F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1F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1F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1F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38103</xdr:rowOff>
    </xdr:from>
    <xdr:to>
      <xdr:col>8</xdr:col>
      <xdr:colOff>381000</xdr:colOff>
      <xdr:row>115</xdr:row>
      <xdr:rowOff>23812</xdr:rowOff>
    </xdr:to>
    <xdr:sp macro="" textlink="">
      <xdr:nvSpPr>
        <xdr:cNvPr id="52" name="CasellaDiTesto 51">
          <a:extLst>
            <a:ext uri="{FF2B5EF4-FFF2-40B4-BE49-F238E27FC236}">
              <a16:creationId xmlns:a16="http://schemas.microsoft.com/office/drawing/2014/main" id="{00000000-0008-0000-1F00-000034000000}"/>
            </a:ext>
          </a:extLst>
        </xdr:cNvPr>
        <xdr:cNvSpPr txBox="1"/>
      </xdr:nvSpPr>
      <xdr:spPr>
        <a:xfrm>
          <a:off x="47625" y="371478"/>
          <a:ext cx="5131594" cy="18821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CAMPO DIFFICILE. ABBIAMO SEMPRE FATICATO. </a:t>
          </a:r>
        </a:p>
        <a:p>
          <a:r>
            <a:rPr lang="it-IT" sz="1100" u="none" cap="small" baseline="0">
              <a:solidFill>
                <a:schemeClr val="dk1"/>
              </a:solidFill>
              <a:latin typeface="+mn-lt"/>
              <a:ea typeface="+mn-ea"/>
              <a:cs typeface="+mn-cs"/>
            </a:rPr>
            <a:t>E' UNA PARTITA CHE NASCONDE MOLTE MOLTE DIFFICOLTA, </a:t>
          </a:r>
        </a:p>
        <a:p>
          <a:r>
            <a:rPr lang="it-IT" sz="1100" u="none" cap="small" baseline="0">
              <a:solidFill>
                <a:schemeClr val="dk1"/>
              </a:solidFill>
              <a:latin typeface="+mn-lt"/>
              <a:ea typeface="+mn-ea"/>
              <a:cs typeface="+mn-cs"/>
            </a:rPr>
            <a:t>SERVE APPROCCIO DA GRANDE SFIDA , CATTIVERIA E GRINTA DA SUBITO. CONVINZIONE NEI NOSTRI MEZZI. MASSIMA ATTENZIONE AI PARTICOLARI. </a:t>
          </a:r>
        </a:p>
        <a:p>
          <a:r>
            <a:rPr lang="it-IT" sz="1100" u="none" cap="small" baseline="0">
              <a:solidFill>
                <a:schemeClr val="dk1"/>
              </a:solidFill>
              <a:latin typeface="+mn-lt"/>
              <a:ea typeface="+mn-ea"/>
              <a:cs typeface="+mn-cs"/>
            </a:rPr>
            <a:t>BISOGNA CRESCERE A LIVELLO DI PERSONALITA' ADESSO.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ROSSO/ DIDA, CAME, MEGLIO, ABI/ WOLF, VITTO, BIU/ MAIC, LUZ, MATI.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ALTA CON GIRO PALLA VELOCE NELLA META' CAMPO AVVERSARIA. ZERO PALLA TRA I PIEDI. ABITUIAMOCI A STOP E VIA. </a:t>
          </a:r>
          <a:r>
            <a:rPr lang="it-IT" sz="1100" b="1" u="none" cap="small" baseline="0">
              <a:solidFill>
                <a:schemeClr val="dk1"/>
              </a:solidFill>
              <a:latin typeface="+mn-lt"/>
              <a:ea typeface="+mn-ea"/>
              <a:cs typeface="+mn-cs"/>
            </a:rPr>
            <a:t>VELOCITA' DI PENSIERO</a:t>
          </a:r>
          <a:r>
            <a:rPr lang="it-IT" sz="1100" u="none" cap="small" baseline="0">
              <a:solidFill>
                <a:schemeClr val="dk1"/>
              </a:solidFill>
              <a:latin typeface="+mn-lt"/>
              <a:ea typeface="+mn-ea"/>
              <a:cs typeface="+mn-cs"/>
            </a:rPr>
            <a:t>. NON C'E' IL TEMPO DI STOPPARE FARE TRE TOCCHI E LANCIARE.</a:t>
          </a:r>
        </a:p>
        <a:p>
          <a:r>
            <a:rPr lang="it-IT" sz="1100" u="none" cap="small" baseline="0">
              <a:solidFill>
                <a:schemeClr val="dk1"/>
              </a:solidFill>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r>
            <a:rPr lang="it-IT" sz="1100" u="none" cap="small" baseline="0">
              <a:solidFill>
                <a:schemeClr val="dk1"/>
              </a:solidFill>
              <a:latin typeface="+mn-lt"/>
              <a:ea typeface="+mn-ea"/>
              <a:cs typeface="+mn-cs"/>
            </a:rPr>
            <a:t>VI VOGLIO AGGRESSIVI NEI FRANGENTI IN CUI PECCHIAMO: </a:t>
          </a:r>
          <a:r>
            <a:rPr lang="it-IT" sz="1100" b="1" u="none" cap="small" baseline="0">
              <a:solidFill>
                <a:schemeClr val="dk1"/>
              </a:solidFill>
              <a:latin typeface="+mn-lt"/>
              <a:ea typeface="+mn-ea"/>
              <a:cs typeface="+mn-cs"/>
            </a:rPr>
            <a:t>RIMESSE LATERALI </a:t>
          </a:r>
          <a:r>
            <a:rPr lang="it-IT" sz="1100" u="none" cap="small" baseline="0">
              <a:solidFill>
                <a:schemeClr val="dk1"/>
              </a:solidFill>
              <a:latin typeface="+mn-lt"/>
              <a:ea typeface="+mn-ea"/>
              <a:cs typeface="+mn-cs"/>
            </a:rPr>
            <a:t>ATTACCATI ALL'UOMO RAGAZZI. VOGLIO ZERO RISCHI SOPRATTUTTO APPENA PARTITI, SE E' IL CASO PALLA IN TRIBUNA E CI SI RISISTEMA. OGGI LUCE SEMPRE ACCESA, MASSIMA ATTENZIONE </a:t>
          </a:r>
          <a:r>
            <a:rPr lang="it-IT" sz="1100" b="1" u="none" cap="small" baseline="0">
              <a:solidFill>
                <a:schemeClr val="dk1"/>
              </a:solidFill>
              <a:latin typeface="+mn-lt"/>
              <a:ea typeface="+mn-ea"/>
              <a:cs typeface="+mn-cs"/>
            </a:rPr>
            <a:t>IN MARCATURA E NEI FINALI DI TEMPO</a:t>
          </a:r>
          <a:r>
            <a:rPr lang="it-IT" sz="1100" u="none" cap="small" baseline="0">
              <a:solidFill>
                <a:schemeClr val="dk1"/>
              </a:solidFill>
              <a:latin typeface="+mn-lt"/>
              <a:ea typeface="+mn-ea"/>
              <a:cs typeface="+mn-cs"/>
            </a:rPr>
            <a:t>,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u="none" cap="small" baseline="0">
              <a:solidFill>
                <a:schemeClr val="dk1"/>
              </a:solidFill>
              <a:latin typeface="+mn-lt"/>
              <a:ea typeface="+mn-ea"/>
              <a:cs typeface="+mn-cs"/>
            </a:rPr>
            <a:t>DIETRO ABBIAMO PIEDE E TESTA PER FARE PARTIRE IL GIOCO, </a:t>
          </a:r>
          <a:r>
            <a:rPr lang="it-IT" sz="1100" b="1" u="none" cap="small" baseline="0">
              <a:solidFill>
                <a:schemeClr val="dk1"/>
              </a:solidFill>
              <a:latin typeface="+mn-lt"/>
              <a:ea typeface="+mn-ea"/>
              <a:cs typeface="+mn-cs"/>
            </a:rPr>
            <a:t>MEGLIO CERCHIAMO GLI AVANTI SE FATICHIAMO IN IMPOSTAZIONE.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OGGI PIU' CHE MAI VOGLIO ESSERE PADRONE DEL GIOCO IN MEZZO AL CAMPO, NUMERICAMENTE VOGLIO LA SUPERIORITA': CON </a:t>
          </a:r>
          <a:r>
            <a:rPr lang="it-IT" sz="1100" b="1" u="none" cap="small" baseline="0">
              <a:solidFill>
                <a:schemeClr val="dk1"/>
              </a:solidFill>
              <a:latin typeface="+mn-lt"/>
              <a:ea typeface="+mn-ea"/>
              <a:cs typeface="+mn-cs"/>
            </a:rPr>
            <a:t>GLI ESTERNI BASSI IN NON POSSESSO PER CERCARE UNA RICONQUISTA RAPIDA DELLA PALLA</a:t>
          </a:r>
          <a:r>
            <a:rPr lang="it-IT" sz="1100" u="none" cap="small" baseline="0">
              <a:solidFill>
                <a:schemeClr val="dk1"/>
              </a:solidFill>
              <a:latin typeface="+mn-lt"/>
              <a:ea typeface="+mn-ea"/>
              <a:cs typeface="+mn-cs"/>
            </a:rPr>
            <a:t>. NOI METTIAMO SUL PIATTO PULIZIA, GEOMETRIA E SERENITA', SPAZI APERTI CON UN TOCCO, PROFONDITA' E INTELLIGENZA NELL'INTERDIZIONE, CHIRURGICA, OCULATA, NON MUSCOLARE MA MAI A PERDERE. </a:t>
          </a:r>
        </a:p>
        <a:p>
          <a:r>
            <a:rPr lang="it-IT" sz="1100" u="none" cap="small" baseline="0">
              <a:solidFill>
                <a:schemeClr val="dk1"/>
              </a:solidFill>
              <a:latin typeface="+mn-lt"/>
              <a:ea typeface="+mn-ea"/>
              <a:cs typeface="+mn-cs"/>
            </a:rPr>
            <a:t>VOGLIO SUPPORTO NELL'IMPOSTAZIONE, SENSO DELLA POSIZIONE.  MOVIMENTI IN ORIZZONTALE E GIRO PALLA VELOCE  GIOCATE SEMPLICI.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r>
            <a:rPr lang="it-IT" sz="1100" u="none" cap="small" baseline="0">
              <a:solidFill>
                <a:schemeClr val="dk1"/>
              </a:solidFill>
              <a:latin typeface="+mn-lt"/>
              <a:ea typeface="+mn-ea"/>
              <a:cs typeface="+mn-cs"/>
            </a:rPr>
            <a:t>QUANDO INVECE LE ALI RESTANO LARGHE HANNO IL COMPITO DI DARE PROFONDITA'.</a:t>
          </a:r>
        </a:p>
        <a:p>
          <a:r>
            <a:rPr lang="it-IT" sz="110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r>
            <a:rPr lang="it-IT" sz="110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r>
            <a:rPr lang="it-IT" sz="110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 DIDA</a:t>
          </a:r>
        </a:p>
        <a:p>
          <a:r>
            <a:rPr lang="it-IT" sz="1100" u="none" cap="small" baseline="0">
              <a:solidFill>
                <a:schemeClr val="dk1"/>
              </a:solidFill>
              <a:latin typeface="+mn-lt"/>
              <a:ea typeface="+mn-ea"/>
              <a:cs typeface="+mn-cs"/>
            </a:rPr>
            <a:t>-PUNIZIONI:  MEGLIO / DALLA 3/4 BIU</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 DI DATO BRO, FICCA</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LORO GG TERZACAT: ZANNONI PAOLO, CILLONI MAURIZIO, FOFANA, ZANNI GIOVANNI, FALBO EMANUELE, IORI MANUEL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53" name="CasellaDiTesto 52">
          <a:extLst>
            <a:ext uri="{FF2B5EF4-FFF2-40B4-BE49-F238E27FC236}">
              <a16:creationId xmlns:a16="http://schemas.microsoft.com/office/drawing/2014/main" id="{00000000-0008-0000-1E00-000035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a:extLst>
            <a:ext uri="{FF2B5EF4-FFF2-40B4-BE49-F238E27FC236}">
              <a16:creationId xmlns:a16="http://schemas.microsoft.com/office/drawing/2014/main" id="{00000000-0008-0000-1E00-000036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a:extLst>
            <a:ext uri="{FF2B5EF4-FFF2-40B4-BE49-F238E27FC236}">
              <a16:creationId xmlns:a16="http://schemas.microsoft.com/office/drawing/2014/main" id="{00000000-0008-0000-1E00-000037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a:extLst>
            <a:ext uri="{FF2B5EF4-FFF2-40B4-BE49-F238E27FC236}">
              <a16:creationId xmlns:a16="http://schemas.microsoft.com/office/drawing/2014/main" id="{00000000-0008-0000-1E00-00003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a:extLst>
            <a:ext uri="{FF2B5EF4-FFF2-40B4-BE49-F238E27FC236}">
              <a16:creationId xmlns:a16="http://schemas.microsoft.com/office/drawing/2014/main" id="{00000000-0008-0000-1E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a:extLst>
            <a:ext uri="{FF2B5EF4-FFF2-40B4-BE49-F238E27FC236}">
              <a16:creationId xmlns:a16="http://schemas.microsoft.com/office/drawing/2014/main" id="{00000000-0008-0000-1E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a:extLst>
            <a:ext uri="{FF2B5EF4-FFF2-40B4-BE49-F238E27FC236}">
              <a16:creationId xmlns:a16="http://schemas.microsoft.com/office/drawing/2014/main" id="{00000000-0008-0000-1E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a:extLst>
            <a:ext uri="{FF2B5EF4-FFF2-40B4-BE49-F238E27FC236}">
              <a16:creationId xmlns:a16="http://schemas.microsoft.com/office/drawing/2014/main" id="{00000000-0008-0000-1E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a:extLst>
            <a:ext uri="{FF2B5EF4-FFF2-40B4-BE49-F238E27FC236}">
              <a16:creationId xmlns:a16="http://schemas.microsoft.com/office/drawing/2014/main" id="{00000000-0008-0000-1E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a:extLst>
            <a:ext uri="{FF2B5EF4-FFF2-40B4-BE49-F238E27FC236}">
              <a16:creationId xmlns:a16="http://schemas.microsoft.com/office/drawing/2014/main" id="{00000000-0008-0000-1E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a:extLst>
            <a:ext uri="{FF2B5EF4-FFF2-40B4-BE49-F238E27FC236}">
              <a16:creationId xmlns:a16="http://schemas.microsoft.com/office/drawing/2014/main" id="{00000000-0008-0000-1E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a:extLst>
            <a:ext uri="{FF2B5EF4-FFF2-40B4-BE49-F238E27FC236}">
              <a16:creationId xmlns:a16="http://schemas.microsoft.com/office/drawing/2014/main" id="{00000000-0008-0000-1E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a:extLst>
            <a:ext uri="{FF2B5EF4-FFF2-40B4-BE49-F238E27FC236}">
              <a16:creationId xmlns:a16="http://schemas.microsoft.com/office/drawing/2014/main" id="{00000000-0008-0000-1E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a:extLst>
            <a:ext uri="{FF2B5EF4-FFF2-40B4-BE49-F238E27FC236}">
              <a16:creationId xmlns:a16="http://schemas.microsoft.com/office/drawing/2014/main" id="{00000000-0008-0000-1E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a:extLst>
            <a:ext uri="{FF2B5EF4-FFF2-40B4-BE49-F238E27FC236}">
              <a16:creationId xmlns:a16="http://schemas.microsoft.com/office/drawing/2014/main" id="{00000000-0008-0000-1E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70" name="CasellaDiTesto 69">
          <a:extLst>
            <a:ext uri="{FF2B5EF4-FFF2-40B4-BE49-F238E27FC236}">
              <a16:creationId xmlns:a16="http://schemas.microsoft.com/office/drawing/2014/main" id="{00000000-0008-0000-1E00-00004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71" name="CasellaDiTesto 70">
          <a:extLst>
            <a:ext uri="{FF2B5EF4-FFF2-40B4-BE49-F238E27FC236}">
              <a16:creationId xmlns:a16="http://schemas.microsoft.com/office/drawing/2014/main" id="{00000000-0008-0000-1E00-00004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72" name="CasellaDiTesto 71">
          <a:extLst>
            <a:ext uri="{FF2B5EF4-FFF2-40B4-BE49-F238E27FC236}">
              <a16:creationId xmlns:a16="http://schemas.microsoft.com/office/drawing/2014/main" id="{00000000-0008-0000-1E00-00004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3" name="CasellaDiTesto 72">
          <a:extLst>
            <a:ext uri="{FF2B5EF4-FFF2-40B4-BE49-F238E27FC236}">
              <a16:creationId xmlns:a16="http://schemas.microsoft.com/office/drawing/2014/main" id="{00000000-0008-0000-1E00-00004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4" name="CasellaDiTesto 73">
          <a:extLst>
            <a:ext uri="{FF2B5EF4-FFF2-40B4-BE49-F238E27FC236}">
              <a16:creationId xmlns:a16="http://schemas.microsoft.com/office/drawing/2014/main" id="{00000000-0008-0000-1E00-00004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5" name="CasellaDiTesto 74">
          <a:extLst>
            <a:ext uri="{FF2B5EF4-FFF2-40B4-BE49-F238E27FC236}">
              <a16:creationId xmlns:a16="http://schemas.microsoft.com/office/drawing/2014/main" id="{00000000-0008-0000-1E00-00004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6" name="CasellaDiTesto 75">
          <a:extLst>
            <a:ext uri="{FF2B5EF4-FFF2-40B4-BE49-F238E27FC236}">
              <a16:creationId xmlns:a16="http://schemas.microsoft.com/office/drawing/2014/main" id="{00000000-0008-0000-1E00-00004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7" name="CasellaDiTesto 76">
          <a:extLst>
            <a:ext uri="{FF2B5EF4-FFF2-40B4-BE49-F238E27FC236}">
              <a16:creationId xmlns:a16="http://schemas.microsoft.com/office/drawing/2014/main" id="{00000000-0008-0000-1E00-00004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79" name="CasellaDiTesto 78">
          <a:extLst>
            <a:ext uri="{FF2B5EF4-FFF2-40B4-BE49-F238E27FC236}">
              <a16:creationId xmlns:a16="http://schemas.microsoft.com/office/drawing/2014/main" id="{00000000-0008-0000-1E00-00004F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80" name="CasellaDiTesto 79">
          <a:extLst>
            <a:ext uri="{FF2B5EF4-FFF2-40B4-BE49-F238E27FC236}">
              <a16:creationId xmlns:a16="http://schemas.microsoft.com/office/drawing/2014/main" id="{00000000-0008-0000-1E00-000050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1" name="CasellaDiTesto 80">
          <a:extLst>
            <a:ext uri="{FF2B5EF4-FFF2-40B4-BE49-F238E27FC236}">
              <a16:creationId xmlns:a16="http://schemas.microsoft.com/office/drawing/2014/main" id="{00000000-0008-0000-1E00-00005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2" name="CasellaDiTesto 81">
          <a:extLst>
            <a:ext uri="{FF2B5EF4-FFF2-40B4-BE49-F238E27FC236}">
              <a16:creationId xmlns:a16="http://schemas.microsoft.com/office/drawing/2014/main" id="{00000000-0008-0000-1E00-00005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3" name="CasellaDiTesto 82">
          <a:extLst>
            <a:ext uri="{FF2B5EF4-FFF2-40B4-BE49-F238E27FC236}">
              <a16:creationId xmlns:a16="http://schemas.microsoft.com/office/drawing/2014/main" id="{00000000-0008-0000-1E00-00005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4" name="CasellaDiTesto 83">
          <a:extLst>
            <a:ext uri="{FF2B5EF4-FFF2-40B4-BE49-F238E27FC236}">
              <a16:creationId xmlns:a16="http://schemas.microsoft.com/office/drawing/2014/main" id="{00000000-0008-0000-1E00-00005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5" name="CasellaDiTesto 84">
          <a:extLst>
            <a:ext uri="{FF2B5EF4-FFF2-40B4-BE49-F238E27FC236}">
              <a16:creationId xmlns:a16="http://schemas.microsoft.com/office/drawing/2014/main" id="{00000000-0008-0000-1E00-00005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7" name="CasellaDiTesto 86">
          <a:extLst>
            <a:ext uri="{FF2B5EF4-FFF2-40B4-BE49-F238E27FC236}">
              <a16:creationId xmlns:a16="http://schemas.microsoft.com/office/drawing/2014/main" id="{00000000-0008-0000-1E00-000057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8" name="CasellaDiTesto 87">
          <a:extLst>
            <a:ext uri="{FF2B5EF4-FFF2-40B4-BE49-F238E27FC236}">
              <a16:creationId xmlns:a16="http://schemas.microsoft.com/office/drawing/2014/main" id="{00000000-0008-0000-1E00-000058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9" name="CasellaDiTesto 88">
          <a:extLst>
            <a:ext uri="{FF2B5EF4-FFF2-40B4-BE49-F238E27FC236}">
              <a16:creationId xmlns:a16="http://schemas.microsoft.com/office/drawing/2014/main" id="{00000000-0008-0000-1E00-000059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a:extLst>
            <a:ext uri="{FF2B5EF4-FFF2-40B4-BE49-F238E27FC236}">
              <a16:creationId xmlns:a16="http://schemas.microsoft.com/office/drawing/2014/main" id="{00000000-0008-0000-1E00-00005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a:extLst>
            <a:ext uri="{FF2B5EF4-FFF2-40B4-BE49-F238E27FC236}">
              <a16:creationId xmlns:a16="http://schemas.microsoft.com/office/drawing/2014/main" id="{00000000-0008-0000-1E00-00005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a:extLst>
            <a:ext uri="{FF2B5EF4-FFF2-40B4-BE49-F238E27FC236}">
              <a16:creationId xmlns:a16="http://schemas.microsoft.com/office/drawing/2014/main" id="{00000000-0008-0000-1E00-00005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a:extLst>
            <a:ext uri="{FF2B5EF4-FFF2-40B4-BE49-F238E27FC236}">
              <a16:creationId xmlns:a16="http://schemas.microsoft.com/office/drawing/2014/main" id="{00000000-0008-0000-1E00-00005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4" name="CasellaDiTesto 93">
          <a:extLst>
            <a:ext uri="{FF2B5EF4-FFF2-40B4-BE49-F238E27FC236}">
              <a16:creationId xmlns:a16="http://schemas.microsoft.com/office/drawing/2014/main" id="{00000000-0008-0000-1E00-00005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6" name="CasellaDiTesto 95">
          <a:extLst>
            <a:ext uri="{FF2B5EF4-FFF2-40B4-BE49-F238E27FC236}">
              <a16:creationId xmlns:a16="http://schemas.microsoft.com/office/drawing/2014/main" id="{00000000-0008-0000-1E00-000060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7" name="CasellaDiTesto 96">
          <a:extLst>
            <a:ext uri="{FF2B5EF4-FFF2-40B4-BE49-F238E27FC236}">
              <a16:creationId xmlns:a16="http://schemas.microsoft.com/office/drawing/2014/main" id="{00000000-0008-0000-1E00-000061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a:extLst>
            <a:ext uri="{FF2B5EF4-FFF2-40B4-BE49-F238E27FC236}">
              <a16:creationId xmlns:a16="http://schemas.microsoft.com/office/drawing/2014/main" id="{00000000-0008-0000-1E00-00006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a:extLst>
            <a:ext uri="{FF2B5EF4-FFF2-40B4-BE49-F238E27FC236}">
              <a16:creationId xmlns:a16="http://schemas.microsoft.com/office/drawing/2014/main" id="{00000000-0008-0000-1E00-00006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a:extLst>
            <a:ext uri="{FF2B5EF4-FFF2-40B4-BE49-F238E27FC236}">
              <a16:creationId xmlns:a16="http://schemas.microsoft.com/office/drawing/2014/main" id="{00000000-0008-0000-1E00-00006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a:extLst>
            <a:ext uri="{FF2B5EF4-FFF2-40B4-BE49-F238E27FC236}">
              <a16:creationId xmlns:a16="http://schemas.microsoft.com/office/drawing/2014/main" id="{00000000-0008-0000-1E00-00006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2" name="CasellaDiTesto 101">
          <a:extLst>
            <a:ext uri="{FF2B5EF4-FFF2-40B4-BE49-F238E27FC236}">
              <a16:creationId xmlns:a16="http://schemas.microsoft.com/office/drawing/2014/main" id="{00000000-0008-0000-1E00-00006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04" name="CasellaDiTesto 103">
          <a:extLst>
            <a:ext uri="{FF2B5EF4-FFF2-40B4-BE49-F238E27FC236}">
              <a16:creationId xmlns:a16="http://schemas.microsoft.com/office/drawing/2014/main" id="{00000000-0008-0000-1E00-00006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05" name="CasellaDiTesto 104">
          <a:extLst>
            <a:ext uri="{FF2B5EF4-FFF2-40B4-BE49-F238E27FC236}">
              <a16:creationId xmlns:a16="http://schemas.microsoft.com/office/drawing/2014/main" id="{00000000-0008-0000-1E00-00006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6" name="CasellaDiTesto 105">
          <a:extLst>
            <a:ext uri="{FF2B5EF4-FFF2-40B4-BE49-F238E27FC236}">
              <a16:creationId xmlns:a16="http://schemas.microsoft.com/office/drawing/2014/main" id="{00000000-0008-0000-1E00-00006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a:extLst>
            <a:ext uri="{FF2B5EF4-FFF2-40B4-BE49-F238E27FC236}">
              <a16:creationId xmlns:a16="http://schemas.microsoft.com/office/drawing/2014/main" id="{00000000-0008-0000-1E00-00006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a:extLst>
            <a:ext uri="{FF2B5EF4-FFF2-40B4-BE49-F238E27FC236}">
              <a16:creationId xmlns:a16="http://schemas.microsoft.com/office/drawing/2014/main" id="{00000000-0008-0000-1E00-00006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9" name="CasellaDiTesto 108">
          <a:extLst>
            <a:ext uri="{FF2B5EF4-FFF2-40B4-BE49-F238E27FC236}">
              <a16:creationId xmlns:a16="http://schemas.microsoft.com/office/drawing/2014/main" id="{00000000-0008-0000-1E00-00006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0" name="CasellaDiTesto 109">
          <a:extLst>
            <a:ext uri="{FF2B5EF4-FFF2-40B4-BE49-F238E27FC236}">
              <a16:creationId xmlns:a16="http://schemas.microsoft.com/office/drawing/2014/main" id="{00000000-0008-0000-1E00-00006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1" name="CasellaDiTesto 110">
          <a:extLst>
            <a:ext uri="{FF2B5EF4-FFF2-40B4-BE49-F238E27FC236}">
              <a16:creationId xmlns:a16="http://schemas.microsoft.com/office/drawing/2014/main" id="{00000000-0008-0000-1E00-00006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3" name="CasellaDiTesto 112">
          <a:extLst>
            <a:ext uri="{FF2B5EF4-FFF2-40B4-BE49-F238E27FC236}">
              <a16:creationId xmlns:a16="http://schemas.microsoft.com/office/drawing/2014/main" id="{00000000-0008-0000-1E00-00007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4" name="CasellaDiTesto 113">
          <a:extLst>
            <a:ext uri="{FF2B5EF4-FFF2-40B4-BE49-F238E27FC236}">
              <a16:creationId xmlns:a16="http://schemas.microsoft.com/office/drawing/2014/main" id="{00000000-0008-0000-1E00-00007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a:extLst>
            <a:ext uri="{FF2B5EF4-FFF2-40B4-BE49-F238E27FC236}">
              <a16:creationId xmlns:a16="http://schemas.microsoft.com/office/drawing/2014/main" id="{00000000-0008-0000-1E00-00007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a:extLst>
            <a:ext uri="{FF2B5EF4-FFF2-40B4-BE49-F238E27FC236}">
              <a16:creationId xmlns:a16="http://schemas.microsoft.com/office/drawing/2014/main" id="{00000000-0008-0000-1E00-00007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7" name="CasellaDiTesto 116">
          <a:extLst>
            <a:ext uri="{FF2B5EF4-FFF2-40B4-BE49-F238E27FC236}">
              <a16:creationId xmlns:a16="http://schemas.microsoft.com/office/drawing/2014/main" id="{00000000-0008-0000-1E00-00007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8" name="CasellaDiTesto 117">
          <a:extLst>
            <a:ext uri="{FF2B5EF4-FFF2-40B4-BE49-F238E27FC236}">
              <a16:creationId xmlns:a16="http://schemas.microsoft.com/office/drawing/2014/main" id="{00000000-0008-0000-1E00-00007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9" name="CasellaDiTesto 118">
          <a:extLst>
            <a:ext uri="{FF2B5EF4-FFF2-40B4-BE49-F238E27FC236}">
              <a16:creationId xmlns:a16="http://schemas.microsoft.com/office/drawing/2014/main" id="{00000000-0008-0000-1E00-00007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20" name="CasellaDiTesto 119">
          <a:extLst>
            <a:ext uri="{FF2B5EF4-FFF2-40B4-BE49-F238E27FC236}">
              <a16:creationId xmlns:a16="http://schemas.microsoft.com/office/drawing/2014/main" id="{00000000-0008-0000-1E00-00007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21" name="CasellaDiTesto 120">
          <a:extLst>
            <a:ext uri="{FF2B5EF4-FFF2-40B4-BE49-F238E27FC236}">
              <a16:creationId xmlns:a16="http://schemas.microsoft.com/office/drawing/2014/main" id="{00000000-0008-0000-1E00-00007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22" name="CasellaDiTesto 121">
          <a:extLst>
            <a:ext uri="{FF2B5EF4-FFF2-40B4-BE49-F238E27FC236}">
              <a16:creationId xmlns:a16="http://schemas.microsoft.com/office/drawing/2014/main" id="{00000000-0008-0000-1E00-00007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3" name="CasellaDiTesto 122">
          <a:extLst>
            <a:ext uri="{FF2B5EF4-FFF2-40B4-BE49-F238E27FC236}">
              <a16:creationId xmlns:a16="http://schemas.microsoft.com/office/drawing/2014/main" id="{00000000-0008-0000-1E00-00007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4" name="CasellaDiTesto 123">
          <a:extLst>
            <a:ext uri="{FF2B5EF4-FFF2-40B4-BE49-F238E27FC236}">
              <a16:creationId xmlns:a16="http://schemas.microsoft.com/office/drawing/2014/main" id="{00000000-0008-0000-1E00-00007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5" name="CasellaDiTesto 124">
          <a:extLst>
            <a:ext uri="{FF2B5EF4-FFF2-40B4-BE49-F238E27FC236}">
              <a16:creationId xmlns:a16="http://schemas.microsoft.com/office/drawing/2014/main" id="{00000000-0008-0000-1E00-00007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6" name="CasellaDiTesto 125">
          <a:extLst>
            <a:ext uri="{FF2B5EF4-FFF2-40B4-BE49-F238E27FC236}">
              <a16:creationId xmlns:a16="http://schemas.microsoft.com/office/drawing/2014/main" id="{00000000-0008-0000-1E00-00007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7" name="CasellaDiTesto 126">
          <a:extLst>
            <a:ext uri="{FF2B5EF4-FFF2-40B4-BE49-F238E27FC236}">
              <a16:creationId xmlns:a16="http://schemas.microsoft.com/office/drawing/2014/main" id="{00000000-0008-0000-1E00-00007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29" name="CasellaDiTesto 128">
          <a:extLst>
            <a:ext uri="{FF2B5EF4-FFF2-40B4-BE49-F238E27FC236}">
              <a16:creationId xmlns:a16="http://schemas.microsoft.com/office/drawing/2014/main" id="{00000000-0008-0000-1E00-00008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30" name="CasellaDiTesto 129">
          <a:extLst>
            <a:ext uri="{FF2B5EF4-FFF2-40B4-BE49-F238E27FC236}">
              <a16:creationId xmlns:a16="http://schemas.microsoft.com/office/drawing/2014/main" id="{00000000-0008-0000-1E00-00008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1" name="CasellaDiTesto 130">
          <a:extLst>
            <a:ext uri="{FF2B5EF4-FFF2-40B4-BE49-F238E27FC236}">
              <a16:creationId xmlns:a16="http://schemas.microsoft.com/office/drawing/2014/main" id="{00000000-0008-0000-1E00-00008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2" name="CasellaDiTesto 131">
          <a:extLst>
            <a:ext uri="{FF2B5EF4-FFF2-40B4-BE49-F238E27FC236}">
              <a16:creationId xmlns:a16="http://schemas.microsoft.com/office/drawing/2014/main" id="{00000000-0008-0000-1E00-00008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3" name="CasellaDiTesto 132">
          <a:extLst>
            <a:ext uri="{FF2B5EF4-FFF2-40B4-BE49-F238E27FC236}">
              <a16:creationId xmlns:a16="http://schemas.microsoft.com/office/drawing/2014/main" id="{00000000-0008-0000-1E00-00008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4" name="CasellaDiTesto 133">
          <a:extLst>
            <a:ext uri="{FF2B5EF4-FFF2-40B4-BE49-F238E27FC236}">
              <a16:creationId xmlns:a16="http://schemas.microsoft.com/office/drawing/2014/main" id="{00000000-0008-0000-1E00-00008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5" name="CasellaDiTesto 134">
          <a:extLst>
            <a:ext uri="{FF2B5EF4-FFF2-40B4-BE49-F238E27FC236}">
              <a16:creationId xmlns:a16="http://schemas.microsoft.com/office/drawing/2014/main" id="{00000000-0008-0000-1E00-00008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119</xdr:row>
      <xdr:rowOff>142875</xdr:rowOff>
    </xdr:to>
    <xdr:sp macro="" textlink="">
      <xdr:nvSpPr>
        <xdr:cNvPr id="136" name="CasellaDiTesto 135">
          <a:extLst>
            <a:ext uri="{FF2B5EF4-FFF2-40B4-BE49-F238E27FC236}">
              <a16:creationId xmlns:a16="http://schemas.microsoft.com/office/drawing/2014/main" id="{00000000-0008-0000-1E00-000088000000}"/>
            </a:ext>
          </a:extLst>
        </xdr:cNvPr>
        <xdr:cNvSpPr txBox="1"/>
      </xdr:nvSpPr>
      <xdr:spPr>
        <a:xfrm>
          <a:off x="47625" y="371476"/>
          <a:ext cx="5131594" cy="196072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5 PARTITE ALLA FINE. QUESTA E' MOLTO DIFFICILE, DA PRENDERE CON LE MOLLE.  E' UNA PARTITA CHE NASCONDE MOLTE MOLTE DIFFICOLTA.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SONO TRE PUNTI DIETROI DI NOI. SERVE APPROCCIO DA GRANDE SFIDA , CATTIVERIA E GRINTA DA SUBITO. CONVINZIONE NEI NOSTRI MEZZI. MASSIMA ATTENZIONE AI PARTICOLARI.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BISOGNA CRESCERE A LIVELLO DI PERSONALITA' ADESSO.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ROSSO/ DOS, CAME, GIAN, MAIC/ WALLY, VITTO, FLACO/ GIGI/ VENTU, GIORDI.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SOLITO ATTEGGIAMENTO, DIFESA ALTA E GIRO PALLA VELOCE NELLA META' CAMPO AVVERSARIA. ABBASSARSI VUOL DIRE SOFFRIRE. VOGLIO CHE LI TENIAMO DI LA' E GIOCHIAMO NELLA LORO META' CAMPO: GIRO PALLA VELOCE, QUINDI PASSAGGI DI PRIMA O DI SECONDA.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BISOGNA ESSERE VELOCI NEL LEGGERE LE SITUAZIONI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a:t>
          </a:r>
          <a:r>
            <a:rPr kumimoji="0" lang="it-IT" sz="1100" b="0" i="0" u="none" strike="noStrike" kern="0" cap="small" spc="0" normalizeH="0" baseline="0" noProof="0">
              <a:ln>
                <a:noFill/>
              </a:ln>
              <a:solidFill>
                <a:prstClr val="black"/>
              </a:solidFill>
              <a:effectLst/>
              <a:uLnTx/>
              <a:uFillTx/>
              <a:latin typeface="+mn-lt"/>
              <a:ea typeface="+mn-ea"/>
              <a:cs typeface="+mn-cs"/>
            </a:rPr>
            <a:t>: SCARICO E SE HO POSSIBILITA'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a:t>
          </a:r>
          <a:r>
            <a:rPr kumimoji="0" lang="it-IT" sz="1100" b="0" i="0" u="sng" strike="noStrike" kern="0" cap="small" spc="0" normalizeH="0" baseline="0" noProof="0">
              <a:ln>
                <a:noFill/>
              </a:ln>
              <a:solidFill>
                <a:prstClr val="black"/>
              </a:solidFill>
              <a:effectLst/>
              <a:uLnTx/>
              <a:uFillTx/>
              <a:latin typeface="+mn-lt"/>
              <a:ea typeface="+mn-ea"/>
              <a:cs typeface="+mn-cs"/>
            </a:rPr>
            <a:t>ZERO RISCHI SOPRATTUTTO APPENA PARTITI</a:t>
          </a:r>
          <a:r>
            <a:rPr kumimoji="0" lang="it-IT" sz="1100" b="0" i="0" u="none" strike="noStrike" kern="0" cap="small" spc="0" normalizeH="0" baseline="0" noProof="0">
              <a:ln>
                <a:noFill/>
              </a:ln>
              <a:solidFill>
                <a:prstClr val="black"/>
              </a:solidFill>
              <a:effectLst/>
              <a:uLnTx/>
              <a:uFillTx/>
              <a:latin typeface="+mn-lt"/>
              <a:ea typeface="+mn-ea"/>
              <a:cs typeface="+mn-cs"/>
            </a:rPr>
            <a:t>, SE E' IL CASO PALLA IN TRIBUNA. LAMPADINA SEMPRE ACCESA, MASSIMA ATTENZIONE IN MARCATURA E NEI FINALI DI TEMPO, OCCHI E ORECCHIE APERTI SULLE PALLE INATTIVE, DIFENDIAMO A UOMO, 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SI PROVA SE C'E' SPAZIO L'IMBECCATA PER GIORDI CHE TAGLIA.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DAI CENTROCAMPISTI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BULGA CHE SI ALTERNA A VITTO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CERCARE IL CENTRAVANTI ANCHE DI PRIMA, SE C'E' L'OCCASIONE NELLA ZONA CIECA DELLA LORO DIFESA, GIORDI CI ARRIVA.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WALL 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GIGI, MI ASPETTO UNA PROVA DI CARATTERE. GIOCA SEMPLICE POCO LEZIOSO E CERCA DI INNESCARE LE PUNTE. FATTI VEDERE, CREA SPAZIO COL TUO MOVIMENTO E DI PALLONI GIOCABILI NE AVRAI. NEGLI ULTIMI 20/25 METRI VOGLIO IL DRIBBLING SENZA PAURA E LA </a:t>
          </a:r>
          <a:r>
            <a:rPr kumimoji="0" lang="it-IT" sz="1100" b="1" i="0" u="none" strike="noStrike" kern="0" cap="small" spc="0" normalizeH="0" baseline="0" noProof="0">
              <a:ln>
                <a:noFill/>
              </a:ln>
              <a:solidFill>
                <a:prstClr val="black"/>
              </a:solidFill>
              <a:effectLst/>
              <a:uLnTx/>
              <a:uFillTx/>
              <a:latin typeface="+mn-lt"/>
              <a:ea typeface="+mn-ea"/>
              <a:cs typeface="+mn-cs"/>
            </a:rPr>
            <a:t>FINALIZZAZIONE VELOCE </a:t>
          </a:r>
          <a:r>
            <a:rPr kumimoji="0" lang="it-IT" sz="1100" b="0" i="0" u="none" strike="noStrike" kern="0" cap="small" spc="0" normalizeH="0" baseline="0" noProof="0">
              <a:ln>
                <a:noFill/>
              </a:ln>
              <a:solidFill>
                <a:prstClr val="black"/>
              </a:solidFill>
              <a:effectLst/>
              <a:uLnTx/>
              <a:uFillTx/>
              <a:latin typeface="+mn-lt"/>
              <a:ea typeface="+mn-ea"/>
              <a:cs typeface="+mn-cs"/>
            </a:rPr>
            <a:t>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NELLA ZONA CIECA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DAR FASTIDIO AL LORO CENTRALE DI CENTROCAMPO IN FASE DI NON POSSESSO, OGGI E' IMPORTANTE QUESTA FASE.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VENTU E GIORDI. GIOCATE VICINI, TRIANGOLO, SCAMBIO STRETTO E VIA. UNO VIENE INCONTRO L'ALTRO VA. TENETE SU' LA PALLA. E RICORDATEVI CHE CON LA GIOCATA SEMPLICE SPESSO SIA ARRIVA IN PORTA. SCARICO DI PRIMA QUANDO VIENI INCONTRO PER 3/4 O INTERNO CHE GIOCHERANNO IN PROFONDITA' PER L'ALTRA PUNTA O PER IL MOVIMENTO DEL TERZINO O L'INSERIMENTO DI INTERNO O 3/4. IN ALLENAMENTO LE ABBIAMO PROVATE QUESTE SOLUZIONI. SONO DA RIPETERE IN PARTITA. NE BASTA UNA FATTA BENE E SIAMO IN PORTA.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IL TREQUARTI MENTRE VOI DUE STAZIONATE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VENTU RIENTRI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AGNE/MEGLIO (VALUTARE SCHEMI)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CAMPO BAGNATO: SEMPRE SULLA RIBATTUTA DEL PORTIERE SIA IN FASE DIFENSIVA CHE IN ATTACCO. LA PALLA PUO' SGUSCIARE VIA....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RACCOMANDAZIONI: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GESTIONE DEI TEMPI DI GIOCO</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METTIAMOCI DA SOLI IN DIFFICOLTA'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OLTRE LA META' CAMPO: SI PUO' PROVARE ANCHE  UNO-DUE E CAMBIO CAMPO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COME A CADE'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RICORDARE CHE SI PUO' RIBALTARE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2</xdr:row>
      <xdr:rowOff>38099</xdr:rowOff>
    </xdr:from>
    <xdr:to>
      <xdr:col>8</xdr:col>
      <xdr:colOff>381000</xdr:colOff>
      <xdr:row>76</xdr:row>
      <xdr:rowOff>142875</xdr:rowOff>
    </xdr:to>
    <xdr:sp macro="" textlink="">
      <xdr:nvSpPr>
        <xdr:cNvPr id="2" name="CasellaDiTesto 1">
          <a:extLst>
            <a:ext uri="{FF2B5EF4-FFF2-40B4-BE49-F238E27FC236}">
              <a16:creationId xmlns:a16="http://schemas.microsoft.com/office/drawing/2014/main" id="{00000000-0008-0000-1900-000002000000}"/>
            </a:ext>
          </a:extLst>
        </xdr:cNvPr>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900-000009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1900-00000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1900-00000B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1900-00000C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1900-00000D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333375</xdr:colOff>
      <xdr:row>90</xdr:row>
      <xdr:rowOff>0</xdr:rowOff>
    </xdr:to>
    <xdr:sp macro="" textlink="">
      <xdr:nvSpPr>
        <xdr:cNvPr id="15" name="CasellaDiTesto 14">
          <a:extLst>
            <a:ext uri="{FF2B5EF4-FFF2-40B4-BE49-F238E27FC236}">
              <a16:creationId xmlns:a16="http://schemas.microsoft.com/office/drawing/2014/main" id="{AFDD89E7-556E-46D1-83E0-DB4327288F81}"/>
            </a:ext>
          </a:extLst>
        </xdr:cNvPr>
        <xdr:cNvSpPr txBox="1"/>
      </xdr:nvSpPr>
      <xdr:spPr>
        <a:xfrm>
          <a:off x="47625" y="380998"/>
          <a:ext cx="5105400" cy="144875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D304BE4E-F2E4-4AE5-A39C-293FA7DF23AC}"/>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C8BA02F2-9C1F-4DC7-8670-193B1362496B}"/>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a:extLst>
            <a:ext uri="{FF2B5EF4-FFF2-40B4-BE49-F238E27FC236}">
              <a16:creationId xmlns:a16="http://schemas.microsoft.com/office/drawing/2014/main" id="{EDD47A72-C027-41E7-BFED-8CBE103CD46A}"/>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a:extLst>
            <a:ext uri="{FF2B5EF4-FFF2-40B4-BE49-F238E27FC236}">
              <a16:creationId xmlns:a16="http://schemas.microsoft.com/office/drawing/2014/main" id="{D7D2E199-196D-4219-89A2-66698C35C519}"/>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4BE2C4E1-1E69-453C-9D01-8D7E577D5E44}"/>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1" name="CasellaDiTesto 20">
          <a:extLst>
            <a:ext uri="{FF2B5EF4-FFF2-40B4-BE49-F238E27FC236}">
              <a16:creationId xmlns:a16="http://schemas.microsoft.com/office/drawing/2014/main" id="{0120BB8C-39F5-4D0A-94AB-3A87DB7A6162}"/>
            </a:ext>
          </a:extLst>
        </xdr:cNvPr>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8BEB0886-93AF-4D13-B614-3D4118B23EFA}"/>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CA61CF92-4DAC-4CE6-A053-2909618C441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11ED6721-FE43-4B02-8B85-16F7A5D06B1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CBC069D5-3879-4F7B-8D7B-2360F1670296}"/>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B8C66FA1-62EA-4D9F-9585-78522FB08ECA}"/>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47624</xdr:colOff>
      <xdr:row>2</xdr:row>
      <xdr:rowOff>38102</xdr:rowOff>
    </xdr:from>
    <xdr:to>
      <xdr:col>8</xdr:col>
      <xdr:colOff>396874</xdr:colOff>
      <xdr:row>91</xdr:row>
      <xdr:rowOff>65240</xdr:rowOff>
    </xdr:to>
    <xdr:sp macro="" textlink="">
      <xdr:nvSpPr>
        <xdr:cNvPr id="27" name="CasellaDiTesto 26">
          <a:extLst>
            <a:ext uri="{FF2B5EF4-FFF2-40B4-BE49-F238E27FC236}">
              <a16:creationId xmlns:a16="http://schemas.microsoft.com/office/drawing/2014/main" id="{6527AC1A-3999-4144-A494-F28DCC3BAC33}"/>
            </a:ext>
          </a:extLst>
        </xdr:cNvPr>
        <xdr:cNvSpPr txBox="1"/>
      </xdr:nvSpPr>
      <xdr:spPr>
        <a:xfrm>
          <a:off x="47624" y="377349"/>
          <a:ext cx="5190038" cy="14340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SARA' DURA MA SIAMO PRONTI. E' UN CAMPO PICCOLO, DOVE PER CARATTERISTICHE TECNICHE SAPPIAMO CHE FAREMO FATICA PERCHE' NON E' IL CALCIO CHE SIAMO ABITUATI A FARE MA LOTTEREMO E CE LA FAREMO TUTTI INSIEME ANCHE OGGI. CON GRINTA, RABBIA, VOGLIA, TESTA OGGI, SERVE FURBIZIA E SERVE ALTRUISMO. FONDAMENTALE PRENDERCI PALLE INATTIVE (BISOGNA </a:t>
          </a:r>
          <a:r>
            <a:rPr lang="it-IT" sz="1100" u="sng" cap="small" baseline="0">
              <a:solidFill>
                <a:schemeClr val="dk1"/>
              </a:solidFill>
              <a:latin typeface="+mn-lt"/>
              <a:ea typeface="+mn-ea"/>
              <a:cs typeface="+mn-cs"/>
            </a:rPr>
            <a:t>CASCARE SE CI TOCCANO</a:t>
          </a:r>
          <a:r>
            <a:rPr lang="it-IT" sz="1100" u="none" cap="small" baseline="0">
              <a:solidFill>
                <a:schemeClr val="dk1"/>
              </a:solidFill>
              <a:latin typeface="+mn-lt"/>
              <a:ea typeface="+mn-ea"/>
              <a:cs typeface="+mn-cs"/>
            </a:rPr>
            <a:t>). IL CAMPO E' PICCOLO E LORO GIOCHERANNO A BUTTARLA LA' DAVANTI IN THE BOX, A SCAVALCARE IL CENTROCAMPO. DOBBIAMO ADEGUARCI ANCHE NOI. </a:t>
          </a:r>
          <a:r>
            <a:rPr lang="it-IT" sz="1100" b="1" u="none" cap="small" baseline="0">
              <a:solidFill>
                <a:schemeClr val="dk1"/>
              </a:solidFill>
              <a:latin typeface="+mn-lt"/>
              <a:ea typeface="+mn-ea"/>
              <a:cs typeface="+mn-cs"/>
            </a:rPr>
            <a:t>CATTIVERIA AGONISTICA SU OGNI PALLONE E TESTA, NERVI SALDI E TESTA SULLE SPALLE.</a:t>
          </a:r>
          <a:endParaRPr lang="it-IT" sz="1100" u="none"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MAIC, FICCA, CAME , MEGLIO/ GUERRO, VITTO/ MATI, WOLF, BREV, BONNI.</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 NON DIFENDIAMO BASSI MA ALTI E RESTIAMO BLOCCATI , NO GIRO PALLA MA </a:t>
          </a:r>
          <a:r>
            <a:rPr kumimoji="0" lang="it-IT" sz="1100" b="1" i="0" u="none" strike="noStrike" kern="0" cap="small" spc="0" normalizeH="0" baseline="0" noProof="0">
              <a:ln>
                <a:noFill/>
              </a:ln>
              <a:solidFill>
                <a:prstClr val="black"/>
              </a:solidFill>
              <a:effectLst/>
              <a:uLnTx/>
              <a:uFillTx/>
              <a:latin typeface="+mn-lt"/>
              <a:ea typeface="+mn-ea"/>
              <a:cs typeface="+mn-cs"/>
            </a:rPr>
            <a:t>LANCIO A SCAVALCARE IL CENTROCAMPO</a:t>
          </a:r>
          <a:r>
            <a:rPr kumimoji="0" lang="it-IT" sz="1100" b="0" i="0" u="none" strike="noStrike" kern="0" cap="small" spc="0" normalizeH="0" baseline="0" noProof="0">
              <a:ln>
                <a:noFill/>
              </a:ln>
              <a:solidFill>
                <a:prstClr val="black"/>
              </a:solidFill>
              <a:effectLst/>
              <a:uLnTx/>
              <a:uFillTx/>
              <a:latin typeface="+mn-lt"/>
              <a:ea typeface="+mn-ea"/>
              <a:cs typeface="+mn-cs"/>
            </a:rPr>
            <a:t> VERTICALIZZANDO PER LE PUNTE. SE DIFENDIAMO BASSI SI RISCHIA. SE RIUSCIAMO VOGLIO CHE LI TENIAMO DI LA' E GIOCHIAMO NELLA LORO META' CAMPO. </a:t>
          </a:r>
          <a:r>
            <a:rPr kumimoji="0" lang="it-IT" sz="1100" b="0" i="0" u="sng" strike="noStrike" kern="0" cap="small" spc="0" normalizeH="0" baseline="0" noProof="0">
              <a:ln>
                <a:noFill/>
              </a:ln>
              <a:solidFill>
                <a:prstClr val="black"/>
              </a:solidFill>
              <a:effectLst/>
              <a:uLnTx/>
              <a:uFillTx/>
              <a:latin typeface="+mn-lt"/>
              <a:ea typeface="+mn-ea"/>
              <a:cs typeface="+mn-cs"/>
            </a:rPr>
            <a:t>FONDAMENTALE NON FAR CADERE IL PALLONE, QUINDI TEMPISMO E COLPO DI TESTA. </a:t>
          </a:r>
          <a:r>
            <a:rPr kumimoji="0" lang="it-IT" sz="1100" b="0" i="0" u="none" strike="noStrike" kern="0" cap="small" spc="0" normalizeH="0" baseline="0" noProof="0">
              <a:ln>
                <a:noFill/>
              </a:ln>
              <a:solidFill>
                <a:prstClr val="black"/>
              </a:solidFill>
              <a:effectLst/>
              <a:uLnTx/>
              <a:uFillTx/>
              <a:latin typeface="+mn-lt"/>
              <a:ea typeface="+mn-ea"/>
              <a:cs typeface="+mn-cs"/>
            </a:rPr>
            <a:t>PULITI E DECISI, </a:t>
          </a:r>
          <a:r>
            <a:rPr kumimoji="0" lang="it-IT" sz="1100" b="0" i="0" u="sng" strike="noStrike" kern="0" cap="small" spc="0" normalizeH="0" baseline="0" noProof="0">
              <a:ln>
                <a:noFill/>
              </a:ln>
              <a:solidFill>
                <a:prstClr val="black"/>
              </a:solidFill>
              <a:effectLst/>
              <a:uLnTx/>
              <a:uFillTx/>
              <a:latin typeface="+mn-lt"/>
              <a:ea typeface="+mn-ea"/>
              <a:cs typeface="+mn-cs"/>
            </a:rPr>
            <a:t>COMMETTERE FALLI EQUIVALE A RISCHIARE</a:t>
          </a:r>
          <a:r>
            <a:rPr kumimoji="0" lang="it-IT" sz="1100" b="0" i="0" u="none" strike="noStrike" kern="0" cap="small" spc="0" normalizeH="0" baseline="0" noProof="0">
              <a:ln>
                <a:noFill/>
              </a:ln>
              <a:solidFill>
                <a:prstClr val="black"/>
              </a:solidFill>
              <a:effectLst/>
              <a:uLnTx/>
              <a:uFillTx/>
              <a:latin typeface="+mn-lt"/>
              <a:ea typeface="+mn-ea"/>
              <a:cs typeface="+mn-cs"/>
            </a:rPr>
            <a:t>. OGGI ARRIVERANNO MOLTI PALLONI ALTI, TENTERANNO I LANCI LUNGHI, IN CASA GIOCANO COSI' QUINDI SAREMO SOLLECITATI DA QUESTO PUNTO DI VISTA. NON LASCIAMO RIMBALZARE IL PALLONE MA LIBERIAMO DI PRIMA. DA</a:t>
          </a:r>
          <a:r>
            <a:rPr kumimoji="0" lang="it-IT" sz="1100" b="1" i="0" u="none" strike="noStrike" kern="0" cap="small" spc="0" normalizeH="0" baseline="0" noProof="0">
              <a:ln>
                <a:noFill/>
              </a:ln>
              <a:solidFill>
                <a:prstClr val="black"/>
              </a:solidFill>
              <a:effectLst/>
              <a:uLnTx/>
              <a:uFillTx/>
              <a:latin typeface="+mn-lt"/>
              <a:ea typeface="+mn-ea"/>
              <a:cs typeface="+mn-cs"/>
            </a:rPr>
            <a:t>I TERZINI OGGI MI ASPETTO UN ATTENTO LAVORO IN COPERTURA. NON C'E SPAZIO PER SGROPPATE. MI RACCOMANDO, OGGI NON DOBBIAMO ASSOLUTAMENTE ESSERE FUORI POSIZIONE. ZERO RISCHI SOPRATTUTTO APPENA PARTITI, SE E' IL CASO PALLA NEL BURRONE.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 SIAMO TROPPO DOLCI IN MARCATURA SULLE PALLE INATTIVE.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DOPPIO FILTRO A PROTEZIONE DELLA DIFESA (centrocampisti centrali che devono avere grande capacità di interdizione, perché molte volte possono trovarsi da soli).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VITTO E GUERRO A MURARE POSSIBILI INSERIMENTI E SVETTARE DI TESTA. </a:t>
          </a:r>
          <a:r>
            <a:rPr kumimoji="0" lang="it-IT" sz="1100" b="0" i="0" u="none" strike="noStrike" kern="0" cap="small" spc="0" normalizeH="0" baseline="0" noProof="0">
              <a:ln>
                <a:noFill/>
              </a:ln>
              <a:solidFill>
                <a:prstClr val="black"/>
              </a:solidFill>
              <a:effectLst/>
              <a:uLnTx/>
              <a:uFillTx/>
              <a:latin typeface="+mn-lt"/>
              <a:ea typeface="+mn-ea"/>
              <a:cs typeface="+mn-cs"/>
            </a:rPr>
            <a:t>POI GIOCHIAMO CON FLACO ED ERIS CHE IN FASE DI POSSESSO SI ALZERANNO AL PARI DELLE PUNTE ED IN FASE DI NON POSSESSO INVECE SCALANO AL CENTRO. E' FONDAMENTALE IL VOSTRO LAVORO PERCHE' DOVETE ESSERE PRONTI AD INFILARVI PER RICEVERE LE SPIZZATE O LE SPONDE DELLE PUNTE E POI RIPIEGARE SE INVECE SI PERDE PALLA. IN MEZZO DOBBIAMO AVERE L'INTELLIGENZA DI RIUSCIRE A FARE QUESTA FASE AL MEGLIO.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QUI SI DEVE TIRARE SENZA PAURA, UNO-DUE CON LA PUNTE E SI TIRA.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1" i="0" u="none" strike="noStrike" kern="0" cap="small" spc="0" normalizeH="0" baseline="0" noProof="0">
              <a:ln>
                <a:noFill/>
              </a:ln>
              <a:solidFill>
                <a:prstClr val="black"/>
              </a:solidFill>
              <a:effectLst/>
              <a:uLnTx/>
              <a:uFillTx/>
              <a:latin typeface="+mn-lt"/>
              <a:ea typeface="+mn-ea"/>
              <a:cs typeface="+mn-cs"/>
            </a:rPr>
            <a:t>BREV E WOLF</a:t>
          </a:r>
          <a:r>
            <a:rPr kumimoji="0" lang="it-IT" sz="1100" b="0" i="0" u="none" strike="noStrike" kern="0" cap="small" spc="0" normalizeH="0" baseline="0" noProof="0">
              <a:ln>
                <a:noFill/>
              </a:ln>
              <a:solidFill>
                <a:prstClr val="black"/>
              </a:solidFill>
              <a:effectLst/>
              <a:uLnTx/>
              <a:uFillTx/>
              <a:latin typeface="+mn-lt"/>
              <a:ea typeface="+mn-ea"/>
              <a:cs typeface="+mn-cs"/>
            </a:rPr>
            <a:t>. GIOCATE VICINI, TRIANGOLO, SCAMBIO STRETTO E VIA. UNO VIENE INCONTRO L'ALTRO VA. </a:t>
          </a:r>
          <a:r>
            <a:rPr kumimoji="0" lang="it-IT" sz="1100" b="1" i="0" u="none" strike="noStrike" kern="0" cap="small" spc="0" normalizeH="0" baseline="0" noProof="0">
              <a:ln>
                <a:noFill/>
              </a:ln>
              <a:solidFill>
                <a:prstClr val="black"/>
              </a:solidFill>
              <a:effectLst/>
              <a:uLnTx/>
              <a:uFillTx/>
              <a:latin typeface="+mn-lt"/>
              <a:ea typeface="+mn-ea"/>
              <a:cs typeface="+mn-cs"/>
            </a:rPr>
            <a:t>TENETE </a:t>
          </a:r>
          <a:r>
            <a:rPr kumimoji="0" lang="it-IT" sz="1100" b="0" i="0" u="none" strike="noStrike" kern="0" cap="small" spc="0" normalizeH="0" baseline="0" noProof="0">
              <a:ln>
                <a:noFill/>
              </a:ln>
              <a:solidFill>
                <a:prstClr val="black"/>
              </a:solidFill>
              <a:effectLst/>
              <a:uLnTx/>
              <a:uFillTx/>
              <a:latin typeface="+mn-lt"/>
              <a:ea typeface="+mn-ea"/>
              <a:cs typeface="+mn-cs"/>
            </a:rPr>
            <a:t>SU' LA PALLA. </a:t>
          </a:r>
          <a:r>
            <a:rPr kumimoji="0" lang="it-IT" sz="1100" b="1" i="0" u="none" strike="noStrike" kern="0" cap="small" spc="0" normalizeH="0" baseline="0" noProof="0">
              <a:ln>
                <a:noFill/>
              </a:ln>
              <a:solidFill>
                <a:prstClr val="black"/>
              </a:solidFill>
              <a:effectLst/>
              <a:uLnTx/>
              <a:uFillTx/>
              <a:latin typeface="+mn-lt"/>
              <a:ea typeface="+mn-ea"/>
              <a:cs typeface="+mn-cs"/>
            </a:rPr>
            <a:t>E' FONDAMENTALE PRENDERE FALLI E FAR RESPIRARE LA SQUADRA. VI ALTERNATE A </a:t>
          </a:r>
          <a:r>
            <a:rPr kumimoji="0" lang="it-IT" sz="1100" b="1" i="0" u="none" strike="noStrike" kern="0" cap="none" spc="0" normalizeH="0" baseline="0" noProof="0">
              <a:ln>
                <a:noFill/>
              </a:ln>
              <a:solidFill>
                <a:prstClr val="black"/>
              </a:solidFill>
              <a:effectLst/>
              <a:uLnTx/>
              <a:uFillTx/>
              <a:latin typeface="+mn-lt"/>
              <a:ea typeface="+mn-ea"/>
              <a:cs typeface="+mn-cs"/>
            </a:rPr>
            <a:t>RIENTRARE A SALTARE IN AREA SULLE PALLE INATTIVE SE C'E' BISOGNO DI UNA MANO. </a:t>
          </a:r>
          <a:r>
            <a:rPr kumimoji="0" lang="it-IT" sz="1100" b="0" i="0" u="none" strike="noStrike" kern="0" cap="small" spc="0" normalizeH="0" baseline="0" noProof="0">
              <a:ln>
                <a:noFill/>
              </a:ln>
              <a:solidFill>
                <a:prstClr val="black"/>
              </a:solidFill>
              <a:effectLst/>
              <a:uLnTx/>
              <a:uFillTx/>
              <a:latin typeface="+mn-lt"/>
              <a:ea typeface="+mn-ea"/>
              <a:cs typeface="+mn-cs"/>
            </a:rPr>
            <a:t>RICORDATEVI CHE CON LA GIOCATA SEMPLICE SPESSO SIA ARRIVA IN PORTA.. GENEROSI, LOTTATE SU TUTTI I PALLONI.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 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t>
          </a:r>
          <a:r>
            <a:rPr lang="it-IT" sz="1100" b="0" i="0" baseline="0">
              <a:solidFill>
                <a:schemeClr val="dk1"/>
              </a:solidFill>
              <a:effectLst/>
              <a:latin typeface="+mn-lt"/>
              <a:ea typeface="+mn-ea"/>
              <a:cs typeface="+mn-cs"/>
            </a:rPr>
            <a:t>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WOLF</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L'INERZIA E' DALLA NOSTRA QUINDI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CARROZZERIA...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0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0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0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0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0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0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0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0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2000-00000B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2000-00000C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0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0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0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0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2000-00001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000-000013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000-000014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000-000015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0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0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0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000-00001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000-00001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2000-00001C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000-00001D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0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0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000-00002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000-00002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000-00002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000-000024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000-000025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000-000026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000-00002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000-00002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000-00002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000-00002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000-00002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2000-00002D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000-00002E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000-00002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000-00003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000-00003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000-00003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000-000033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120894</xdr:colOff>
      <xdr:row>2</xdr:row>
      <xdr:rowOff>38104</xdr:rowOff>
    </xdr:from>
    <xdr:to>
      <xdr:col>8</xdr:col>
      <xdr:colOff>454269</xdr:colOff>
      <xdr:row>122</xdr:row>
      <xdr:rowOff>0</xdr:rowOff>
    </xdr:to>
    <xdr:sp macro="" textlink="">
      <xdr:nvSpPr>
        <xdr:cNvPr id="52" name="CasellaDiTesto 51">
          <a:extLst>
            <a:ext uri="{FF2B5EF4-FFF2-40B4-BE49-F238E27FC236}">
              <a16:creationId xmlns:a16="http://schemas.microsoft.com/office/drawing/2014/main" id="{00000000-0008-0000-2000-000034000000}"/>
            </a:ext>
          </a:extLst>
        </xdr:cNvPr>
        <xdr:cNvSpPr txBox="1"/>
      </xdr:nvSpPr>
      <xdr:spPr>
        <a:xfrm>
          <a:off x="120894" y="387354"/>
          <a:ext cx="5111750" cy="19615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IL VEZZANO E' A DUE PUNTI. SABATO CAINO NON SI E PRESENTATO. BISOGNA FAR PUNTI. NON CI GIRIAMO INTORNO. ABBIAMO SQUALIFICHE, CI SONO RIENTRI IMPORTANTI MA AL DI LA DEI NOMI LA FORZA DI QUESTA SQUADRA E' IL GRUPPO.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 NOSTRI AVVERSARI CI ODIANO TUTTI,  ASPETTANO LA SFIDA CONTRO DI NOI TUTTO L'ANNO, PER FARCI IL CULO BOYS LO SCALPO RAGAZZI. SIAMO COME GLI ULTIMI DEI MOIHCANI, IMBATTUTI, SIAMO COME I WARRIORS NE "I GUERRIERI DELLA NOTTE", TUTTI CI CERCANO PER BATTERCI E ABBATTERCI.</a:t>
          </a:r>
        </a:p>
        <a:p>
          <a:r>
            <a:rPr lang="it-IT" sz="1100" u="none" cap="small" baseline="0">
              <a:solidFill>
                <a:schemeClr val="dk1"/>
              </a:solidFill>
              <a:latin typeface="+mn-lt"/>
              <a:ea typeface="+mn-ea"/>
              <a:cs typeface="+mn-cs"/>
            </a:rPr>
            <a:t>QUESTI CAMPI, QUESTI AVVERSARI SONO MOLTO MOLTO PIU' OSTICI DI QUANTO DICA LA CLASSIFICA. PAMBIANCO 1 PUNTO ED E' ANDATA BENE....</a:t>
          </a:r>
        </a:p>
        <a:p>
          <a:r>
            <a:rPr lang="it-IT" sz="1100" u="none" cap="small" baseline="0">
              <a:solidFill>
                <a:schemeClr val="dk1"/>
              </a:solidFill>
              <a:latin typeface="+mn-lt"/>
              <a:ea typeface="+mn-ea"/>
              <a:cs typeface="+mn-cs"/>
            </a:rPr>
            <a:t>BISOGNA ESSERE CAZZUTI, BISOGNA ESSERE AGONISTICAMENTE CATTIVI, BISOGNA METTERCI I MARONI IN QUESTI CAMPI.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ROSSO/ MAIC  CAME, MEGLIO, ABI/ GUERRO, VITTO, BIU/ MATI, FILLO, BONNI.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ALTA CON GIRO PALLA VELOCE NELLA META' CAMPO AVVERSARIA. ZERO PALLA TRA I PIEDI. ABITUIAMOCI A STOP E VIA. VELOCITA' DI PENSIERO. NON C'E' IL TEMPO DI STOPPARE FARE TRE TOCCHI E LANCIARE.</a:t>
          </a:r>
        </a:p>
        <a:p>
          <a:r>
            <a:rPr lang="it-IT" sz="1100" u="none" cap="small" baseline="0">
              <a:solidFill>
                <a:schemeClr val="dk1"/>
              </a:solidFill>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r>
            <a:rPr lang="it-IT" sz="1100" u="none" cap="small" baseline="0">
              <a:solidFill>
                <a:schemeClr val="dk1"/>
              </a:solidFill>
              <a:latin typeface="+mn-lt"/>
              <a:ea typeface="+mn-ea"/>
              <a:cs typeface="+mn-cs"/>
            </a:rPr>
            <a:t>VI VOGLIO AGGRESSIVI NEI FRANGENTI IN CUI PECCHIAMO: RIMESSE LATERALI ATTACCATI ALL'UOMO RAGAZZI.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u="none" cap="small" baseline="0">
              <a:solidFill>
                <a:schemeClr val="dk1"/>
              </a:solidFill>
              <a:latin typeface="+mn-lt"/>
              <a:ea typeface="+mn-ea"/>
              <a:cs typeface="+mn-cs"/>
            </a:rPr>
            <a:t>DIETRO ABBIAMO PIEDE E TESTA PER FARE PARTIRE IL GIOCO, MEGLIO CERCHIAMO GLI AVANTI SE FATICHIAMO IN IMPOSTAZIONE.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OGGI PIU' CHE MAI VOGLIO ESSERE PADRONE DEL GIOCO IN MEZZO AL CAMPO, NUMERICAMENTE VOGLIO LA SUPERIORITA': CON GLI ESTERNI BASSI IN NON POSSESSO PER CERCARE UNA RICONQUISTA RAPIDA DELLA PALLA. NOI METTIAMO SUL PIATTO PULIZIA, GEOMETRIA E SERENITA', SPAZI APERTI CON UN TOCCO, PROFONDITA' E INTELLIGENZA NELL'INTERDIZIONE, CHIRURGICA, OCULATA, NON MUSCOLARE MA MAI A PERDERE. </a:t>
          </a:r>
        </a:p>
        <a:p>
          <a:r>
            <a:rPr lang="it-IT" sz="1100" u="none" cap="small" baseline="0">
              <a:solidFill>
                <a:schemeClr val="dk1"/>
              </a:solidFill>
              <a:latin typeface="+mn-lt"/>
              <a:ea typeface="+mn-ea"/>
              <a:cs typeface="+mn-cs"/>
            </a:rPr>
            <a:t>VOGLIO SUPPORTO NELL'IMPOSTAZIONE, SENSO DELLA POSIZIONE.  MOVIMENTI IN ORIZZONTALE E GIRO PALLA VELOCE  GIOCATE SEMPLICI.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r>
            <a:rPr lang="it-IT" sz="1100" u="none" cap="small" baseline="0">
              <a:solidFill>
                <a:schemeClr val="dk1"/>
              </a:solidFill>
              <a:latin typeface="+mn-lt"/>
              <a:ea typeface="+mn-ea"/>
              <a:cs typeface="+mn-cs"/>
            </a:rPr>
            <a:t>QUANDO INVECE LE ALI RESTANO LARGHE HANNO IL COMPITO DI DARE PROFONDITA'.</a:t>
          </a:r>
        </a:p>
        <a:p>
          <a:r>
            <a:rPr lang="it-IT" sz="110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r>
            <a:rPr lang="it-IT" sz="110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r>
            <a:rPr lang="it-IT" sz="110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 BONNI</a:t>
          </a:r>
        </a:p>
        <a:p>
          <a:r>
            <a:rPr lang="it-IT" sz="1100" u="none" cap="small" baseline="0">
              <a:solidFill>
                <a:schemeClr val="dk1"/>
              </a:solidFill>
              <a:latin typeface="+mn-lt"/>
              <a:ea typeface="+mn-ea"/>
              <a:cs typeface="+mn-cs"/>
            </a:rPr>
            <a:t>-PUNIZIONI:  MEGLIO / DALLA 3/4 BIU</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59531</xdr:colOff>
      <xdr:row>3</xdr:row>
      <xdr:rowOff>14288</xdr:rowOff>
    </xdr:from>
    <xdr:to>
      <xdr:col>8</xdr:col>
      <xdr:colOff>392906</xdr:colOff>
      <xdr:row>148</xdr:row>
      <xdr:rowOff>142875</xdr:rowOff>
    </xdr:to>
    <xdr:sp macro="" textlink="">
      <xdr:nvSpPr>
        <xdr:cNvPr id="35" name="CasellaDiTesto 34">
          <a:extLst>
            <a:ext uri="{FF2B5EF4-FFF2-40B4-BE49-F238E27FC236}">
              <a16:creationId xmlns:a16="http://schemas.microsoft.com/office/drawing/2014/main" id="{00000000-0008-0000-1B00-000023000000}"/>
            </a:ext>
          </a:extLst>
        </xdr:cNvPr>
        <xdr:cNvSpPr txBox="1"/>
      </xdr:nvSpPr>
      <xdr:spPr>
        <a:xfrm>
          <a:off x="59531" y="514351"/>
          <a:ext cx="5131594" cy="2429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DUE PARTITE FONDAMENTALI IN UNA SETTIMANA. CI SARA' COME AL SOLITO TURN OVER....INIZIAMO CON OGGI. OGGI SARA' DURISSIMA. UN QUARTO DI FINALE </a:t>
          </a:r>
          <a:r>
            <a:rPr lang="it-IT" sz="1100" b="1" u="none" cap="small" baseline="0">
              <a:solidFill>
                <a:schemeClr val="dk1"/>
              </a:solidFill>
              <a:latin typeface="+mn-lt"/>
              <a:ea typeface="+mn-ea"/>
              <a:cs typeface="+mn-cs"/>
            </a:rPr>
            <a:t>MERITA RISPETTO E IN CAMPO GENTE DISPOSTA A LOTTARE DALL'INIZIO ALLA FINE</a:t>
          </a:r>
          <a:r>
            <a:rPr lang="it-IT" sz="1100" u="none" cap="small" baseline="0">
              <a:solidFill>
                <a:schemeClr val="dk1"/>
              </a:solidFill>
              <a:latin typeface="+mn-lt"/>
              <a:ea typeface="+mn-ea"/>
              <a:cs typeface="+mn-cs"/>
            </a:rPr>
            <a:t>: IN QUESTE PARTITE CONTANO LE MOTIVAZIONI E LA VOGLIA DI ARRIVARE. SE SI ABBASSA UN ATTIMO L'ASTICELLA SI RISCHIA LA FIGURACCIA.</a:t>
          </a:r>
        </a:p>
        <a:p>
          <a:r>
            <a:rPr lang="it-IT" sz="1100" u="none" cap="small" baseline="0">
              <a:solidFill>
                <a:schemeClr val="dk1"/>
              </a:solidFill>
              <a:latin typeface="+mn-lt"/>
              <a:ea typeface="+mn-ea"/>
              <a:cs typeface="+mn-cs"/>
            </a:rPr>
            <a:t>OGGI SERVE LA VOGLIA DI SACRIFICIO E L'UMILTA' DI METTERSI A DISPOSIZIONE DEL COMPAGNO PER RAGGIUNGERE QUELLO CHE DA SOLI IN QUESTO SPORT NON SI OTTIENE: SE SIAMO QUI OGGI E' MERITO DI OGNUNO DI NOI. </a:t>
          </a:r>
        </a:p>
        <a:p>
          <a:r>
            <a:rPr lang="it-IT" sz="1100" u="none" cap="small" baseline="0">
              <a:solidFill>
                <a:schemeClr val="dk1"/>
              </a:solidFill>
              <a:latin typeface="+mn-lt"/>
              <a:ea typeface="+mn-ea"/>
              <a:cs typeface="+mn-cs"/>
            </a:rPr>
            <a:t>LA SEMIFINALE DI COPPA CSI E' OBIETTIVO A PORTATA IO...VOGLIO ARRIVARCI IN FONDO ANCORA UNA VOLTA.</a:t>
          </a:r>
        </a:p>
        <a:p>
          <a:r>
            <a:rPr lang="it-IT" sz="1100" b="1" i="0" u="none" strike="noStrike">
              <a:solidFill>
                <a:schemeClr val="dk1"/>
              </a:solidFill>
              <a:effectLst/>
              <a:latin typeface="+mn-lt"/>
              <a:ea typeface="+mn-ea"/>
              <a:cs typeface="+mn-cs"/>
            </a:rPr>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p>
        <a:p>
          <a:r>
            <a:rPr lang="it-IT" sz="1100" b="0" u="none" cap="small" baseline="0">
              <a:solidFill>
                <a:schemeClr val="dk1"/>
              </a:solidFill>
              <a:latin typeface="+mn-lt"/>
              <a:ea typeface="+mn-ea"/>
              <a:cs typeface="+mn-cs"/>
            </a:rPr>
            <a:t>DETTO CIO': </a:t>
          </a:r>
          <a:r>
            <a:rPr lang="it-IT" sz="1100" b="1" u="none" cap="small" baseline="0">
              <a:solidFill>
                <a:schemeClr val="dk1"/>
              </a:solidFill>
              <a:latin typeface="+mn-lt"/>
              <a:ea typeface="+mn-ea"/>
              <a:cs typeface="+mn-cs"/>
            </a:rPr>
            <a:t>CATTIVERIA AGONISTICA SU OGNI PALLONE E TESTA</a:t>
          </a:r>
          <a:r>
            <a:rPr lang="it-IT" sz="1100" b="0" u="none" cap="small" baseline="0">
              <a:solidFill>
                <a:schemeClr val="dk1"/>
              </a:solidFill>
              <a:latin typeface="+mn-lt"/>
              <a:ea typeface="+mn-ea"/>
              <a:cs typeface="+mn-cs"/>
            </a:rPr>
            <a:t>. VIETATO LASCIARE LA SQUADRA IN 10 OGGI, SIGNIFICA COMPROMETTERE IL PERCORSO, PERCIO' NERVI SALDI E TESTA SULLE SPALLE. </a:t>
          </a:r>
        </a:p>
        <a:p>
          <a:r>
            <a:rPr lang="it-IT" sz="1100" b="0" u="none" cap="small" baseline="0">
              <a:solidFill>
                <a:schemeClr val="dk1"/>
              </a:solidFill>
              <a:latin typeface="+mn-lt"/>
              <a:ea typeface="+mn-ea"/>
              <a:cs typeface="+mn-cs"/>
            </a:rPr>
            <a:t>SIAMO SERENI E CONSAPEVOLI DEI NOSTRI MEZZI, NON SUPERFICIALI PERO'. CI VUOLE </a:t>
          </a:r>
          <a:r>
            <a:rPr lang="it-IT" sz="1100" b="1" u="none" cap="small" baseline="0">
              <a:solidFill>
                <a:schemeClr val="dk1"/>
              </a:solidFill>
              <a:latin typeface="+mn-lt"/>
              <a:ea typeface="+mn-ea"/>
              <a:cs typeface="+mn-cs"/>
            </a:rPr>
            <a:t>CONCENTRAZIONE E CI VOGLIONO I MARONI PER ANDARE AVANTI</a:t>
          </a:r>
          <a:r>
            <a:rPr lang="it-IT" sz="1100" b="0" u="none" cap="small" baseline="0">
              <a:solidFill>
                <a:schemeClr val="dk1"/>
              </a:solidFill>
              <a:latin typeface="+mn-lt"/>
              <a:ea typeface="+mn-ea"/>
              <a:cs typeface="+mn-cs"/>
            </a:rPr>
            <a:t>. STIAMO SERENI, </a:t>
          </a:r>
          <a:r>
            <a:rPr lang="it-IT" sz="1100" b="1" u="none" cap="small" baseline="0">
              <a:solidFill>
                <a:schemeClr val="dk1"/>
              </a:solidFill>
              <a:latin typeface="+mn-lt"/>
              <a:ea typeface="+mn-ea"/>
              <a:cs typeface="+mn-cs"/>
            </a:rPr>
            <a:t>CURIAMO I DETTAGLI IN OGNI ANGOLO DI CAMPO, GIOCHIAMO COL CRONOMETRO SE SARA' NECESSARIO, DAVANTI PRENDIAMO FALLI E FACCIAMO RESPIRARE LA SQUADRA, DIETRO ATTENZIONE AI DISIMPEGNI (</a:t>
          </a:r>
          <a:r>
            <a:rPr lang="it-IT" sz="1100" b="0" u="none" cap="small" baseline="0">
              <a:solidFill>
                <a:schemeClr val="dk1"/>
              </a:solidFill>
              <a:latin typeface="+mn-lt"/>
              <a:ea typeface="+mn-ea"/>
              <a:cs typeface="+mn-cs"/>
            </a:rPr>
            <a:t>NON E' NATALE E NON HANNO BISOGNO DI REGALI, NEL DUBBIO SPAZZO! QUESTA E' LA REGOLA N.1). LE QUALITA' PER VINCERE LE ABBIAMO METTIAMOCI IL CUORE E USIAMO LA TESTA RAGA. </a:t>
          </a:r>
        </a:p>
        <a:p>
          <a:r>
            <a:rPr lang="it-IT" sz="1100" b="1" u="none" cap="small" baseline="0">
              <a:solidFill>
                <a:schemeClr val="dk1"/>
              </a:solidFill>
              <a:latin typeface="+mn-lt"/>
              <a:ea typeface="+mn-ea"/>
              <a:cs typeface="+mn-cs"/>
            </a:rPr>
            <a:t>E OGNUNO DIA IL MEGLIO DI SE'.</a:t>
          </a:r>
        </a:p>
        <a:p>
          <a:endParaRPr lang="it-IT" sz="1100" b="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ROSSO/ MAIC, CAME, FICCA, MEGLIO/ WOLF, VITTO, GUERRO/ MATI, FILLO,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REPARTO ARRETRATO. STIAMO CORTI, POSSESSO PALLA NOSTRO DOBBIAMO ACCORCIARE LA SQUADRA E STARE ALTI SE NO CI SPACCHIAMO IN DUE TRONCONI. QUINDI DIFESA ALTA, GIRO PALLA VELOCE NELLA META' CAMPO AVVERSARIA. ZERO PALLA TRA I PIEDI. ABITUIAMOCI A STOP E VIA. </a:t>
          </a:r>
          <a:r>
            <a:rPr kumimoji="0" lang="it-IT" sz="1100" b="1" i="0" u="none" strike="noStrike" kern="0" cap="small" spc="0" normalizeH="0" baseline="0" noProof="0">
              <a:ln>
                <a:noFill/>
              </a:ln>
              <a:solidFill>
                <a:prstClr val="black"/>
              </a:solidFill>
              <a:effectLst/>
              <a:uLnTx/>
              <a:uFillTx/>
              <a:latin typeface="+mn-lt"/>
              <a:ea typeface="+mn-ea"/>
              <a:cs typeface="+mn-cs"/>
            </a:rPr>
            <a:t>VELOCITA' DI PENSIERO</a:t>
          </a:r>
          <a:r>
            <a:rPr kumimoji="0" lang="it-IT" sz="1100" b="0" i="0" u="none" strike="noStrike" kern="0" cap="small" spc="0" normalizeH="0" baseline="0" noProof="0">
              <a:ln>
                <a:noFill/>
              </a:ln>
              <a:solidFill>
                <a:prstClr val="black"/>
              </a:solidFill>
              <a:effectLst/>
              <a:uLnTx/>
              <a:uFillTx/>
              <a:latin typeface="+mn-lt"/>
              <a:ea typeface="+mn-ea"/>
              <a:cs typeface="+mn-cs"/>
            </a:rPr>
            <a:t>.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a:t>
          </a:r>
          <a:r>
            <a:rPr kumimoji="0" lang="it-IT" sz="1100" b="1" i="0" u="none" strike="noStrike" kern="0" cap="small" spc="0" normalizeH="0" baseline="0" noProof="0">
              <a:ln>
                <a:noFill/>
              </a:ln>
              <a:solidFill>
                <a:prstClr val="black"/>
              </a:solidFill>
              <a:effectLst/>
              <a:uLnTx/>
              <a:uFillTx/>
              <a:latin typeface="+mn-lt"/>
              <a:ea typeface="+mn-ea"/>
              <a:cs typeface="+mn-cs"/>
            </a:rPr>
            <a:t>RIMESSE LATERALI ATTACCATI ALL'UOMO RAGAZZI</a:t>
          </a:r>
          <a:r>
            <a:rPr kumimoji="0" lang="it-IT" sz="1100" b="0" i="0" u="none" strike="noStrike" kern="0" cap="small" spc="0" normalizeH="0" baseline="0" noProof="0">
              <a:ln>
                <a:noFill/>
              </a:ln>
              <a:solidFill>
                <a:prstClr val="black"/>
              </a:solidFill>
              <a:effectLst/>
              <a:uLnTx/>
              <a:uFillTx/>
              <a:latin typeface="+mn-lt"/>
              <a:ea typeface="+mn-ea"/>
              <a:cs typeface="+mn-cs"/>
            </a:rPr>
            <a:t>.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MEGLIO CERCHIAMO GLI AVANTI SE FATICHIAMO IN IMPOSTAZIONE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DAI CENTROCAMPISTI  OGGI VOGLIO TANTA GRINTA, C'E' BISOGNO DI IMPORSI A LIVELLO FISICO LI IN MEZZO.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 BISOGNO DI SENSO DELLA POSIZIONE </a:t>
          </a:r>
          <a:r>
            <a:rPr kumimoji="0" lang="it-IT" sz="1100" b="1" i="0" u="none" strike="noStrike" kern="0" cap="small" spc="0" normalizeH="0" baseline="0" noProof="0">
              <a:ln>
                <a:noFill/>
              </a:ln>
              <a:solidFill>
                <a:prstClr val="black"/>
              </a:solidFill>
              <a:effectLst/>
              <a:uLnTx/>
              <a:uFillTx/>
              <a:latin typeface="+mn-lt"/>
              <a:ea typeface="+mn-ea"/>
              <a:cs typeface="+mn-cs"/>
            </a:rPr>
            <a:t>VITTO, TI VOGLIO A SUPPORTO NELL'IMPOSTAZIONE, TOGLIENDO ANSIA AI DIFENSORI</a:t>
          </a:r>
          <a:r>
            <a:rPr kumimoji="0" lang="it-IT" sz="1100" b="0" i="0" u="none" strike="noStrike" kern="0" cap="small" spc="0" normalizeH="0" baseline="0" noProof="0">
              <a:ln>
                <a:noFill/>
              </a:ln>
              <a:solidFill>
                <a:prstClr val="black"/>
              </a:solidFill>
              <a:effectLst/>
              <a:uLnTx/>
              <a:uFillTx/>
              <a:latin typeface="+mn-lt"/>
              <a:ea typeface="+mn-ea"/>
              <a:cs typeface="+mn-cs"/>
            </a:rPr>
            <a:t>. VOGLIO PRESSING ALTISSIMO OGGI: SE C'E' DA ANDARE A CACCIA PARTE, LA PUNTA, SONO LE ALI CHE DANNO IL VIA, E TUTTI SI ACCORCIA</a:t>
          </a:r>
          <a:r>
            <a:rPr kumimoji="0" lang="it-IT" sz="1100" b="1" i="0" u="none" strike="noStrike" kern="0" cap="small" spc="0" normalizeH="0" baseline="0" noProof="0">
              <a:ln>
                <a:noFill/>
              </a:ln>
              <a:solidFill>
                <a:prstClr val="black"/>
              </a:solidFill>
              <a:effectLst/>
              <a:uLnTx/>
              <a:uFillTx/>
              <a:latin typeface="+mn-lt"/>
              <a:ea typeface="+mn-ea"/>
              <a:cs typeface="+mn-cs"/>
            </a:rPr>
            <a:t>. MA BISOGNA ESSERE SVEGLI TUTTI</a:t>
          </a:r>
          <a:r>
            <a:rPr kumimoji="0" lang="it-IT" sz="1100" b="0" i="0" u="none" strike="noStrike" kern="0" cap="small" spc="0" normalizeH="0" baseline="0" noProof="0">
              <a:ln>
                <a:noFill/>
              </a:ln>
              <a:solidFill>
                <a:prstClr val="black"/>
              </a:solidFill>
              <a:effectLst/>
              <a:uLnTx/>
              <a:uFillTx/>
              <a:latin typeface="+mn-lt"/>
              <a:ea typeface="+mn-ea"/>
              <a:cs typeface="+mn-cs"/>
            </a:rPr>
            <a:t>! LE MEZZE SI  ALTERNANO A VITTO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CERCARE IL CENTRAVANTI ANCHE DI PRIMA, SE C'E' L'OCCASIONE NELLA ZONA CIECA DELLA LORO DIFESA, LE ALI  CI ARRIVANO.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 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(specchio però)</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SAN CASSIANO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2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2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2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2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2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2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2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2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0" name="CasellaDiTesto 9">
          <a:extLst>
            <a:ext uri="{FF2B5EF4-FFF2-40B4-BE49-F238E27FC236}">
              <a16:creationId xmlns:a16="http://schemas.microsoft.com/office/drawing/2014/main" id="{00000000-0008-0000-2200-00000A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 name="CasellaDiTesto 10">
          <a:extLst>
            <a:ext uri="{FF2B5EF4-FFF2-40B4-BE49-F238E27FC236}">
              <a16:creationId xmlns:a16="http://schemas.microsoft.com/office/drawing/2014/main" id="{00000000-0008-0000-2200-00000B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2200-00000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2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2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2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2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7" name="CasellaDiTesto 16">
          <a:extLst>
            <a:ext uri="{FF2B5EF4-FFF2-40B4-BE49-F238E27FC236}">
              <a16:creationId xmlns:a16="http://schemas.microsoft.com/office/drawing/2014/main" id="{00000000-0008-0000-2200-000011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8" name="CasellaDiTesto 17">
          <a:extLst>
            <a:ext uri="{FF2B5EF4-FFF2-40B4-BE49-F238E27FC236}">
              <a16:creationId xmlns:a16="http://schemas.microsoft.com/office/drawing/2014/main" id="{00000000-0008-0000-2200-000012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9" name="CasellaDiTesto 18">
          <a:extLst>
            <a:ext uri="{FF2B5EF4-FFF2-40B4-BE49-F238E27FC236}">
              <a16:creationId xmlns:a16="http://schemas.microsoft.com/office/drawing/2014/main" id="{00000000-0008-0000-2200-000013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2200-000014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2200-00001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2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2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2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5" name="CasellaDiTesto 24">
          <a:extLst>
            <a:ext uri="{FF2B5EF4-FFF2-40B4-BE49-F238E27FC236}">
              <a16:creationId xmlns:a16="http://schemas.microsoft.com/office/drawing/2014/main" id="{00000000-0008-0000-2200-000019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6" name="CasellaDiTesto 25">
          <a:extLst>
            <a:ext uri="{FF2B5EF4-FFF2-40B4-BE49-F238E27FC236}">
              <a16:creationId xmlns:a16="http://schemas.microsoft.com/office/drawing/2014/main" id="{00000000-0008-0000-2200-00001A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7" name="CasellaDiTesto 26">
          <a:extLst>
            <a:ext uri="{FF2B5EF4-FFF2-40B4-BE49-F238E27FC236}">
              <a16:creationId xmlns:a16="http://schemas.microsoft.com/office/drawing/2014/main" id="{00000000-0008-0000-2200-00001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8" name="CasellaDiTesto 27">
          <a:extLst>
            <a:ext uri="{FF2B5EF4-FFF2-40B4-BE49-F238E27FC236}">
              <a16:creationId xmlns:a16="http://schemas.microsoft.com/office/drawing/2014/main" id="{00000000-0008-0000-2200-00001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00000000-0008-0000-2200-00001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2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2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2" name="CasellaDiTesto 31">
          <a:extLst>
            <a:ext uri="{FF2B5EF4-FFF2-40B4-BE49-F238E27FC236}">
              <a16:creationId xmlns:a16="http://schemas.microsoft.com/office/drawing/2014/main" id="{00000000-0008-0000-2200-000020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3" name="CasellaDiTesto 32">
          <a:extLst>
            <a:ext uri="{FF2B5EF4-FFF2-40B4-BE49-F238E27FC236}">
              <a16:creationId xmlns:a16="http://schemas.microsoft.com/office/drawing/2014/main" id="{00000000-0008-0000-2200-000021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4" name="CasellaDiTesto 33">
          <a:extLst>
            <a:ext uri="{FF2B5EF4-FFF2-40B4-BE49-F238E27FC236}">
              <a16:creationId xmlns:a16="http://schemas.microsoft.com/office/drawing/2014/main" id="{00000000-0008-0000-2200-000022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5" name="CasellaDiTesto 34">
          <a:extLst>
            <a:ext uri="{FF2B5EF4-FFF2-40B4-BE49-F238E27FC236}">
              <a16:creationId xmlns:a16="http://schemas.microsoft.com/office/drawing/2014/main" id="{00000000-0008-0000-2200-000023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6" name="CasellaDiTesto 35">
          <a:extLst>
            <a:ext uri="{FF2B5EF4-FFF2-40B4-BE49-F238E27FC236}">
              <a16:creationId xmlns:a16="http://schemas.microsoft.com/office/drawing/2014/main" id="{00000000-0008-0000-2200-000024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7" name="CasellaDiTesto 36">
          <a:extLst>
            <a:ext uri="{FF2B5EF4-FFF2-40B4-BE49-F238E27FC236}">
              <a16:creationId xmlns:a16="http://schemas.microsoft.com/office/drawing/2014/main" id="{00000000-0008-0000-2200-00002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8" name="CasellaDiTesto 37">
          <a:extLst>
            <a:ext uri="{FF2B5EF4-FFF2-40B4-BE49-F238E27FC236}">
              <a16:creationId xmlns:a16="http://schemas.microsoft.com/office/drawing/2014/main" id="{00000000-0008-0000-2200-00002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200-00002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0" name="CasellaDiTesto 39">
          <a:extLst>
            <a:ext uri="{FF2B5EF4-FFF2-40B4-BE49-F238E27FC236}">
              <a16:creationId xmlns:a16="http://schemas.microsoft.com/office/drawing/2014/main" id="{00000000-0008-0000-2200-000028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200-00002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200-00002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200-00002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4" name="CasellaDiTesto 43">
          <a:extLst>
            <a:ext uri="{FF2B5EF4-FFF2-40B4-BE49-F238E27FC236}">
              <a16:creationId xmlns:a16="http://schemas.microsoft.com/office/drawing/2014/main" id="{00000000-0008-0000-2200-00002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5" name="CasellaDiTesto 44">
          <a:extLst>
            <a:ext uri="{FF2B5EF4-FFF2-40B4-BE49-F238E27FC236}">
              <a16:creationId xmlns:a16="http://schemas.microsoft.com/office/drawing/2014/main" id="{00000000-0008-0000-2200-00002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120894</xdr:colOff>
      <xdr:row>2</xdr:row>
      <xdr:rowOff>38103</xdr:rowOff>
    </xdr:from>
    <xdr:to>
      <xdr:col>8</xdr:col>
      <xdr:colOff>454269</xdr:colOff>
      <xdr:row>119</xdr:row>
      <xdr:rowOff>28015</xdr:rowOff>
    </xdr:to>
    <xdr:sp macro="" textlink="">
      <xdr:nvSpPr>
        <xdr:cNvPr id="46" name="CasellaDiTesto 45">
          <a:extLst>
            <a:ext uri="{FF2B5EF4-FFF2-40B4-BE49-F238E27FC236}">
              <a16:creationId xmlns:a16="http://schemas.microsoft.com/office/drawing/2014/main" id="{00000000-0008-0000-2200-00002E000000}"/>
            </a:ext>
          </a:extLst>
        </xdr:cNvPr>
        <xdr:cNvSpPr txBox="1"/>
      </xdr:nvSpPr>
      <xdr:spPr>
        <a:xfrm>
          <a:off x="120894" y="374279"/>
          <a:ext cx="5193926" cy="19656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POSSIAMO FARCI AUTOGOL SUBITO, COSI PARTIAMO UNO A ZERO E CI METTIAMO IN BOLLA, E PARTIAMO A GIOCARE. SE NON ENTRIAMO NELL'OTTICA CHE DA QUI ALLA FINE I NOSTRI AVVERSARI GIOCHERANNO SEMPRE CON LA STESSA GRINTA DELL'AUDAX ANDREMO POCO LONTANO. </a:t>
          </a:r>
        </a:p>
        <a:p>
          <a:r>
            <a:rPr lang="it-IT" sz="1100" u="none" cap="small" baseline="0">
              <a:solidFill>
                <a:schemeClr val="dk1"/>
              </a:solidFill>
              <a:latin typeface="+mn-lt"/>
              <a:ea typeface="+mn-ea"/>
              <a:cs typeface="+mn-cs"/>
            </a:rPr>
            <a:t>E' UN DERBY E LORO DEVONO SALVARSI. HO DETTO TUTTO. SE NON CAPIAMO CHE SERVE GIOCARE SEMPRE  ALLA MORTE SU OGNI PALLA, CON ATTENZIONE, E GIOCARE PER LA SQUADRA...SENNO SON CAZZI...</a:t>
          </a:r>
        </a:p>
        <a:p>
          <a:r>
            <a:rPr lang="it-IT" sz="1100" u="none" cap="small" baseline="0">
              <a:solidFill>
                <a:schemeClr val="dk1"/>
              </a:solidFill>
              <a:latin typeface="+mn-lt"/>
              <a:ea typeface="+mn-ea"/>
              <a:cs typeface="+mn-cs"/>
            </a:rPr>
            <a:t>PROVIAMO A RIPRENDERE IL MODULO CON CUI ABBIAMO INIZIATO LA STAGIONE</a:t>
          </a:r>
        </a:p>
        <a:p>
          <a:r>
            <a:rPr lang="it-IT" sz="1100" u="none" cap="small" baseline="0">
              <a:solidFill>
                <a:schemeClr val="dk1"/>
              </a:solidFill>
              <a:latin typeface="+mn-lt"/>
              <a:ea typeface="+mn-ea"/>
              <a:cs typeface="+mn-cs"/>
            </a:rPr>
            <a:t>4411</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ROSSO/ DIDA, FICCA, MEGLIO, ABI/ LUZ, VITTO, BIU, MAIC/ BES/ VENTU.</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SOLITO ATTEGGIAMENTO, DIFESA ALTA, GIRO PALLA VELOCE NELLA META' CAMPO AVVERSARIA. ABBASSARSI VUOL DIRE SOFFRIRE. VOGLIO CHE LI TENIAMO DI LA' E GIOCHIAMO NELLA LORO META' CAMPO: GIRO PALLA VELOCE.</a:t>
          </a:r>
        </a:p>
        <a:p>
          <a:r>
            <a:rPr lang="it-IT" sz="1100" u="none" cap="small" baseline="0">
              <a:solidFill>
                <a:schemeClr val="dk1"/>
              </a:solidFill>
              <a:latin typeface="+mn-lt"/>
              <a:ea typeface="+mn-ea"/>
              <a:cs typeface="+mn-cs"/>
            </a:rPr>
            <a:t>BISOGNA </a:t>
          </a:r>
          <a:r>
            <a:rPr lang="it-IT" sz="1100" b="1" u="none" cap="small" baseline="0">
              <a:solidFill>
                <a:schemeClr val="dk1"/>
              </a:solidFill>
              <a:latin typeface="+mn-lt"/>
              <a:ea typeface="+mn-ea"/>
              <a:cs typeface="+mn-cs"/>
            </a:rPr>
            <a:t>ESSERE VELOCI NEL LEGGERE LE SITUAZIONI DI GIOCO</a:t>
          </a:r>
          <a:r>
            <a:rPr lang="it-IT" sz="1100" u="none" cap="small" baseline="0">
              <a:solidFill>
                <a:schemeClr val="dk1"/>
              </a:solidFill>
              <a:latin typeface="+mn-lt"/>
              <a:ea typeface="+mn-ea"/>
              <a:cs typeface="+mn-cs"/>
            </a:rPr>
            <a:t>.</a:t>
          </a:r>
        </a:p>
        <a:p>
          <a:r>
            <a:rPr lang="it-IT" sz="1100" u="none" cap="small" baseline="0">
              <a:solidFill>
                <a:schemeClr val="dk1"/>
              </a:solidFill>
              <a:latin typeface="+mn-lt"/>
              <a:ea typeface="+mn-ea"/>
              <a:cs typeface="+mn-cs"/>
            </a:rPr>
            <a:t>I TERZINI DEVONO CAPIRE CHE SONO LORO A DETTARE  LO SVOLGIMENTO DELL'AZIONE: SCARICO SULL'ALA E VADO IN SOVRAPPOSIZIONE. O SE L'ALA FA UN CONTROMOVIMENTO E VA SI PUO' GIOCARE SUL CC O SUL CENTRAVANTI. VOGLIO ZERO RISCHI SOPRATTUTTO APPENA PARTITI, SE E' IL CASO PALLA IN TRIBUNA. LAMPADINA SEMPRE ACCESA, MASSIMA ATTENZIONE IN MARCATURA E NEI FINALI DI TEMPO, OCCHI E ORECCHIE APERTI SULLE PALLE INATTIVE, DIFENDIAMO A UOMO, OGNUNO NE  BATTEZZA UNO E SE LO TIENE STRETTO.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DAI CENTROCAMPISTI  VOGLIO PULIZIA, GEOMETRIA E SERENITA', SPAZI APERTI CON UN TOCCO, PROFONDITA' E INTELLIGENZA NELL'INTERDIZIONE, CHIRURGICA, OCULATA, NON MUSCOLARE MA MAI A PERDERE. </a:t>
          </a:r>
        </a:p>
        <a:p>
          <a:r>
            <a:rPr lang="it-IT" sz="1100" u="none" cap="small" baseline="0">
              <a:solidFill>
                <a:schemeClr val="dk1"/>
              </a:solidFill>
              <a:latin typeface="+mn-lt"/>
              <a:ea typeface="+mn-ea"/>
              <a:cs typeface="+mn-cs"/>
            </a:rPr>
            <a:t>VOGLIO SUPPORTO NELL'IMPOSTAZIONE, TOGLIENDO ANSIA AI DIFENSORI. </a:t>
          </a:r>
        </a:p>
        <a:p>
          <a:r>
            <a:rPr lang="it-IT" sz="1100" u="none" cap="small" baseline="0">
              <a:solidFill>
                <a:schemeClr val="dk1"/>
              </a:solidFill>
              <a:latin typeface="+mn-lt"/>
              <a:ea typeface="+mn-ea"/>
              <a:cs typeface="+mn-cs"/>
            </a:rPr>
            <a:t>ANNO SCORSO SE RICORDATE A VOLTE AVEVAMO IL PORTATORE IN AFFANNO CHE TENEVA PALLA PER PARECCHIO IN ATTESA DI UN MOVIMENTO CHE NON ARRIVAVA E CHE FINIVA PER PERDERLA O PER LANCIARE. 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r>
            <a:rPr lang="it-IT" sz="1100" u="none" cap="small" baseline="0">
              <a:solidFill>
                <a:schemeClr val="dk1"/>
              </a:solidFill>
              <a:latin typeface="+mn-lt"/>
              <a:ea typeface="+mn-ea"/>
              <a:cs typeface="+mn-cs"/>
            </a:rPr>
            <a:t>USCIRE IN PRESSING SUL LORO VERTICE BASSO O SULLE LORO MEZZE PUO' METTERCI IN DIFFICOLTA': OGGI AVETE IN NON POSSESSO DA GUARDARE CHI VI AGIRA' DIETRO. LUZ E MAIC INVECE STRINGERANNO UNA DECINA DI METRI DENTRO IL CAMPO PER NON LASCIARE LA SUPERIORITA' A LORO CON LE MEZZE.</a:t>
          </a: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r>
            <a:rPr lang="it-IT" sz="1100" u="none" cap="small" baseline="0">
              <a:solidFill>
                <a:schemeClr val="dk1"/>
              </a:solidFill>
              <a:latin typeface="+mn-lt"/>
              <a:ea typeface="+mn-ea"/>
              <a:cs typeface="+mn-cs"/>
            </a:rPr>
            <a:t>I MOVIMENTI SONO I SOLITI: </a:t>
          </a:r>
        </a:p>
        <a:p>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r>
            <a:rPr lang="it-IT" sz="1100" u="none" cap="small" baseline="0">
              <a:solidFill>
                <a:schemeClr val="dk1"/>
              </a:solidFill>
              <a:latin typeface="+mn-lt"/>
              <a:ea typeface="+mn-ea"/>
              <a:cs typeface="+mn-cs"/>
            </a:rPr>
            <a:t>- GIOCATA PER VENTU CHE CERCA L'APPOGGIO PER CHI GLI E' VICINO.</a:t>
          </a:r>
        </a:p>
        <a:p>
          <a:r>
            <a:rPr lang="it-IT" sz="1100" u="none" cap="small" baseline="0">
              <a:solidFill>
                <a:schemeClr val="dk1"/>
              </a:solidFill>
              <a:latin typeface="+mn-lt"/>
              <a:ea typeface="+mn-ea"/>
              <a:cs typeface="+mn-cs"/>
            </a:rPr>
            <a:t>- ALI CHE ENTRANO IN CAMPO E PUNTE CHE SCAPPANO.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VENTU CON BES IN APPOGGIO APPENA DIETRO. IN POSSESSO STATE ALTI, NON VENIRE A PRENDERE PALLA LARGO O SULLA LINEA DI CC, PRONTI A GIOCARE NELLO STRETTO, BES PUOI GIOCARGLI DIETRO DI QUALCHE METRO POTETE PROVARE A FARE LA GIOCATA VELOCE CHE ABBIAMO PROVATO LUNEDI, QUELLA COL VELO O COL TRIANGOLO STRETTO, BES POTENZIALMENTE SEI UN ATTACCANTE QUINDI IN POSSESSO NON TI ABBASSARE SENNO' LASCI VENTU DA SOLO (ED E' IMPORTANTE AVERE I LORO DUE CENTRALI NEL CENTRO DEL CAMPO CHE DEBBANO CONTROLLARE DUE PUNTE) MENTRE IN NON POSSESSO E' FONDAMENTALE PERO' CHE SI STIA TUTTI DIETRO ALLA LINEA DEL PALLONE.  LE DUE PUNTE SONO LE PRIME A DIFENDERE. QUINDI SPIRITO DI SACRIFICIO: SEI TU CHE VAI A INFASTIDIRE IL LORO VERTICE BASSO DI CC.</a:t>
          </a:r>
        </a:p>
        <a:p>
          <a:r>
            <a:rPr lang="it-IT" sz="1100" u="none" cap="small" baseline="0">
              <a:solidFill>
                <a:schemeClr val="dk1"/>
              </a:solidFill>
              <a:latin typeface="+mn-lt"/>
              <a:ea typeface="+mn-ea"/>
              <a:cs typeface="+mn-cs"/>
            </a:rPr>
            <a:t>IMPORTANTE: NEL CASO IN CUI IL CENTRAVANTI RICEVA SPALLE  ALLA PORTA CHE GLI ESTERNI TAGLINO EH? SE INVECE SI DOVESSE ARRIVARE SUL FONDO PER IL CROSS, VENTU CHE ATTACCA IL PRIMO PALO EMI SUL DISCHETTO, L'ESTERNO DAL LATO OPPOSTO ESSERE SUL SECONDO PALO E UN CC AL LIMITE.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a:t>
          </a:r>
        </a:p>
        <a:p>
          <a:r>
            <a:rPr lang="it-IT" sz="1100" u="none" cap="small" baseline="0">
              <a:solidFill>
                <a:schemeClr val="dk1"/>
              </a:solidFill>
              <a:latin typeface="+mn-lt"/>
              <a:ea typeface="+mn-ea"/>
              <a:cs typeface="+mn-cs"/>
            </a:rPr>
            <a:t>-PUNIZIONI:  MEGLIO BIU</a:t>
          </a:r>
        </a:p>
        <a:p>
          <a:r>
            <a:rPr lang="it-IT" sz="1100" u="none" cap="small" baseline="0">
              <a:solidFill>
                <a:schemeClr val="dk1"/>
              </a:solidFill>
              <a:latin typeface="+mn-lt"/>
              <a:ea typeface="+mn-ea"/>
              <a:cs typeface="+mn-cs"/>
            </a:rPr>
            <a:t>-ANGOLI: SCHEMA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SEMPRE SULLA RIBATTUTA DEL PORTIERE SIA IN FASE DIFENSIVA CHE IN ATTACCO. LA PALLA PUO' SGUSCIARE VIA....</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GESTIONE DEI TEMPI DI GIOCO. </a:t>
          </a:r>
        </a:p>
        <a:p>
          <a:r>
            <a:rPr lang="it-IT" sz="1100" u="none" cap="small" baseline="0">
              <a:solidFill>
                <a:schemeClr val="dk1"/>
              </a:solidFill>
              <a:latin typeface="+mn-lt"/>
              <a:ea typeface="+mn-ea"/>
              <a:cs typeface="+mn-cs"/>
            </a:rPr>
            <a:t>NON METTIAMOCI DA SOLI IN DIFFICOLTA'</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OLTRE LA META' CAMPO: SI PUO' PROVARE ANCHE  UNO-DUE E CAMBIO CAMPO .</a:t>
          </a:r>
        </a:p>
        <a:p>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COME ULTIMI MINUTI SPESSO SUCCEDE</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RICORDARE CHE SI PUO' RIBALTARE</a:t>
          </a:r>
        </a:p>
        <a:p>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1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1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1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1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1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1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1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1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109</xdr:row>
      <xdr:rowOff>23232</xdr:rowOff>
    </xdr:to>
    <xdr:sp macro="" textlink="">
      <xdr:nvSpPr>
        <xdr:cNvPr id="11" name="CasellaDiTesto 10">
          <a:extLst>
            <a:ext uri="{FF2B5EF4-FFF2-40B4-BE49-F238E27FC236}">
              <a16:creationId xmlns:a16="http://schemas.microsoft.com/office/drawing/2014/main" id="{00000000-0008-0000-2100-00000B000000}"/>
            </a:ext>
          </a:extLst>
        </xdr:cNvPr>
        <xdr:cNvSpPr txBox="1"/>
      </xdr:nvSpPr>
      <xdr:spPr>
        <a:xfrm>
          <a:off x="47625" y="386574"/>
          <a:ext cx="5119107" cy="17827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2100-00000C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1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1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1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1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2100-00001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100-000013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100-000014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100-000015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1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1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1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100-00001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100-00001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100-00001D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1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1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100-00002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100-00002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100-00002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100-000024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100-000025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100-000026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100-00002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100-00002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100-00002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100-00002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100-00002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100-00002E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100-00002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100-00003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100-00003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100-00003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100-000033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120894</xdr:colOff>
      <xdr:row>2</xdr:row>
      <xdr:rowOff>38104</xdr:rowOff>
    </xdr:from>
    <xdr:to>
      <xdr:col>8</xdr:col>
      <xdr:colOff>454269</xdr:colOff>
      <xdr:row>119</xdr:row>
      <xdr:rowOff>0</xdr:rowOff>
    </xdr:to>
    <xdr:sp macro="" textlink="">
      <xdr:nvSpPr>
        <xdr:cNvPr id="52" name="CasellaDiTesto 51">
          <a:extLst>
            <a:ext uri="{FF2B5EF4-FFF2-40B4-BE49-F238E27FC236}">
              <a16:creationId xmlns:a16="http://schemas.microsoft.com/office/drawing/2014/main" id="{00000000-0008-0000-2100-000034000000}"/>
            </a:ext>
          </a:extLst>
        </xdr:cNvPr>
        <xdr:cNvSpPr txBox="1"/>
      </xdr:nvSpPr>
      <xdr:spPr>
        <a:xfrm>
          <a:off x="120894" y="387354"/>
          <a:ext cx="5111750" cy="19138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VI VOGLIO RACCONTARE UN PRECEDENTE CHE CI E' CAPITATO PENSO TRE ANNI FA. QUALCUNO DI VOI FORSE C'ERA, VITTO E VENTU DI SICURO: PARTITA SABATO POMERIGGIO A CAVRIAGO, CONTRO UNA SQUADRA DI MORTI, PRESO TRE PERE E TUTTI A CASA. SBAGLIATO APPROCCIO, SEMBRAVA FOSSIMO ANDATI PER UNA SCAMPAGNATA. CERCHIAMO DI NON RIPETERLO. GIOCHIAMO DI POMERIGGIO, NON SIAMO ABITUATI...MASSIMO IMPEGNO E CERCHIAMO DI METTERE IN CAMPO OGGI QUANTO PROVATO IN ALLENAMENTO. CI VUOLE TESTA, CI VUOLE GRINTA, CI VUOLE PERSONALITA'.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SIMO/ DIDA, CAME, MEGLIO, ABI/ MATI, GUERRO, BIU, BONNI/ BES/ FILLO.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SOLITO ATTEGGIAMENTO, DIFESA ALTA, GIRO PALLA VELOCE NELLA META' CAMPO AVVERSARIA. ABBASSARSI VUOL DIRE SOFFRIRE. VOGLIO CHE LI TENIAMO DI LA' E GIOCHIAMO NELLA LORO META' CAMPO: GIRO PALLA VELOCE.</a:t>
          </a:r>
        </a:p>
        <a:p>
          <a:r>
            <a:rPr lang="it-IT" sz="1100" u="none" cap="small" baseline="0">
              <a:solidFill>
                <a:schemeClr val="dk1"/>
              </a:solidFill>
              <a:latin typeface="+mn-lt"/>
              <a:ea typeface="+mn-ea"/>
              <a:cs typeface="+mn-cs"/>
            </a:rPr>
            <a:t>BISOGNA ESSERE VELOCI NEL LEGGERE LE SITUAZIONI DI GIOCO.</a:t>
          </a:r>
        </a:p>
        <a:p>
          <a:r>
            <a:rPr lang="it-IT" sz="1100" u="none" cap="small" baseline="0">
              <a:solidFill>
                <a:schemeClr val="dk1"/>
              </a:solidFill>
              <a:latin typeface="+mn-lt"/>
              <a:ea typeface="+mn-ea"/>
              <a:cs typeface="+mn-cs"/>
            </a:rPr>
            <a:t>I TERZINI DEVONO CAPIRE CHE SONO LORO A DETTARE  LO SVOLGIMENTO DELL'AZIONE: SCARICO SULL'ALA E VADO IN SOVRAPPOSIZIONE. O SE L'ALA FA UN CONTROMOVIMENTO E VA SI PUO' GIOCARE SUL CC O SUL CENTRAVANTI. VOGLIO ZERO RISCHI SOPRATTUTTO APPENA PARTITI, SE E' IL CASO PALLA IN TRIBUNA. LAMPADINA SEMPRE ACCESA, MASSIMA ATTENZIONE IN MARCATURA E NEI FINALI DI TEMPO, OCCHI E ORECCHIE APERTI SULLE PALLE INATTIVE, DIFENDIAMO A UOMO, OGNUNO NE  BATTEZZA UNO E SE LO TIENE STRETTO.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DAI CENTROCAMPISTI  VOGLIO PULIZIA, GEOMETRIA E SERENITA', SPAZI APERTI CON UN TOCCO, PROFONDITA' E INTELLIGENZA NELL'INTERDIZIONE, CHIRURGICA, OCULATA, NON MUSCOLARE MA MAI A PERDERE. </a:t>
          </a:r>
        </a:p>
        <a:p>
          <a:r>
            <a:rPr lang="it-IT" sz="1100" u="none" cap="small" baseline="0">
              <a:solidFill>
                <a:schemeClr val="dk1"/>
              </a:solidFill>
              <a:latin typeface="+mn-lt"/>
              <a:ea typeface="+mn-ea"/>
              <a:cs typeface="+mn-cs"/>
            </a:rPr>
            <a:t>VOGLIO SUPPORTO NELL'IMPOSTAZIONE, TOGLIENDO ANSIA AI DIFENSORI. </a:t>
          </a:r>
        </a:p>
        <a:p>
          <a:r>
            <a:rPr lang="it-IT" sz="1100" u="none" cap="small" baseline="0">
              <a:solidFill>
                <a:schemeClr val="dk1"/>
              </a:solidFill>
              <a:latin typeface="+mn-lt"/>
              <a:ea typeface="+mn-ea"/>
              <a:cs typeface="+mn-cs"/>
            </a:rPr>
            <a:t>ANNO SCORSO SE RICORDATE A VOLTE AVEVAMO IL PORTATORE IN AFFANNO CHE TENEVA PALLA PER PARECCHIO IN ATTESA DI UN MOVIMENTO CHE NON ARRIVAVA E CHE FINIVA PER PERDERLA O PER LANCIARE. 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r>
            <a:rPr lang="it-IT" sz="1100" u="none" cap="small" baseline="0">
              <a:solidFill>
                <a:schemeClr val="dk1"/>
              </a:solidFill>
              <a:latin typeface="+mn-lt"/>
              <a:ea typeface="+mn-ea"/>
              <a:cs typeface="+mn-cs"/>
            </a:rPr>
            <a:t>USCIRE IN PRESSING SUL LORO VERTICE BASSO O SULLE LORO MEZZE PUO' METTERCI IN DIFFICOLTA': OGGI AVETE IN NON POSSESSO DA GUARDARE CHI VI AGIRA' DIETRO. LE ALI INVECE STRINGERANNO UNA DECINA DI METRI DENTRO IL CAMPO PER NON LASCIARE LA SUPERIORITA' A LORO CON LE MEZZE.</a:t>
          </a: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r>
            <a:rPr lang="it-IT" sz="1100" u="none" cap="small" baseline="0">
              <a:solidFill>
                <a:schemeClr val="dk1"/>
              </a:solidFill>
              <a:latin typeface="+mn-lt"/>
              <a:ea typeface="+mn-ea"/>
              <a:cs typeface="+mn-cs"/>
            </a:rPr>
            <a:t>I MOVIMENTI SONO I SOLITI: </a:t>
          </a:r>
        </a:p>
        <a:p>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r>
            <a:rPr lang="it-IT" sz="1100" u="none" cap="small" baseline="0">
              <a:solidFill>
                <a:schemeClr val="dk1"/>
              </a:solidFill>
              <a:latin typeface="+mn-lt"/>
              <a:ea typeface="+mn-ea"/>
              <a:cs typeface="+mn-cs"/>
            </a:rPr>
            <a:t>- GIOCATA PER 1PUNTA CHE CERCA L'APPOGGIO PER CHI GLI E' VICINO.</a:t>
          </a:r>
        </a:p>
        <a:p>
          <a:r>
            <a:rPr lang="it-IT" sz="1100" u="none" cap="small" baseline="0">
              <a:solidFill>
                <a:schemeClr val="dk1"/>
              </a:solidFill>
              <a:latin typeface="+mn-lt"/>
              <a:ea typeface="+mn-ea"/>
              <a:cs typeface="+mn-cs"/>
            </a:rPr>
            <a:t>- ALI CHE ENTRANO IN CAMPO E PUNTE CHE SCAPPANO.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FILLO CON BES IN APPOGGIO APPENA DIETRO. IN POSSESSO STATE ALTI, NON VENIRE A PRENDERE PALLA LARGO O SULLA LINEA DI CC, PRONTI A GIOCARE NELLO STRETTO, BES PUOI GIOCARGLI DIETRO DI QUALCHE METRO POTETE PROVARE A FARE LA GIOCATA VELOCE CHE ABBIAMO PROVATO LUNEDI, QUELLA COL VELO O COL TRIANGOLO STRETTO, BES POTENZIALMENTE SEI UN ATTACCANTE QUINDI IN POSSESSO NON TI ABBASSARE SENNO' LASCI FILLO DA SOLO (ED E' IMPORTANTE AVERE I LORO DUE CENTRALI NEL CENTRO DEL CAMPO CHE DEBBANO CONTROLLARE DUE PUNTE) MENTRE IN NON POSSESSO E' FONDAMENTALE PERO' CHE SI STIA TUTTI DIETRO ALLA LINEA DEL PALLONE.  LE DUE PUNTE SONO LE PRIME A DIFENDERE. QUINDI SPIRITO DI SACRIFICIO: SEI TU CHE VAI A INFASTIDIRE IL LORO VERTICE BASSO DI CC.</a:t>
          </a:r>
        </a:p>
        <a:p>
          <a:r>
            <a:rPr lang="it-IT" sz="1100" u="none" cap="small" baseline="0">
              <a:solidFill>
                <a:schemeClr val="dk1"/>
              </a:solidFill>
              <a:latin typeface="+mn-lt"/>
              <a:ea typeface="+mn-ea"/>
              <a:cs typeface="+mn-cs"/>
            </a:rPr>
            <a:t>IMPORTANTE: NEL CASO IN CUI IL CENTRAVANTI RICEVA SPALLE  ALLA PORTA CHE GLI ESTERNI TAGLINO EH? SE INVECE SI DOVESSE ARRIVARE SUL FONDO PER IL CROSS, 1P CHE ATTACCA IL PRIMO PALO 2P SUL DISCHETTO, L'ESTERNO DAL LATO OPPOSTO ESSERE SUL SECONDO PALO E UN CC AL LIMITE.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BONNI</a:t>
          </a:r>
        </a:p>
        <a:p>
          <a:r>
            <a:rPr lang="it-IT" sz="1100" u="none" cap="small" baseline="0">
              <a:solidFill>
                <a:schemeClr val="dk1"/>
              </a:solidFill>
              <a:latin typeface="+mn-lt"/>
              <a:ea typeface="+mn-ea"/>
              <a:cs typeface="+mn-cs"/>
            </a:rPr>
            <a:t>-PUNIZIONI:  MEGLIO BIU</a:t>
          </a:r>
        </a:p>
        <a:p>
          <a:r>
            <a:rPr lang="it-IT" sz="1100" u="none" cap="small" baseline="0">
              <a:solidFill>
                <a:schemeClr val="dk1"/>
              </a:solidFill>
              <a:latin typeface="+mn-lt"/>
              <a:ea typeface="+mn-ea"/>
              <a:cs typeface="+mn-cs"/>
            </a:rPr>
            <a:t>-ANGOLI: SCHEMA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SEMPRE SULLA RIBATTUTA DEL PORTIERE SIA IN FASE DIFENSIVA CHE IN ATTACCO. LA PALLA PUO' SGUSCIARE VIA....</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GESTIONE DEI TEMPI DI GIOCO. </a:t>
          </a:r>
        </a:p>
        <a:p>
          <a:r>
            <a:rPr lang="it-IT" sz="1100" u="none" cap="small" baseline="0">
              <a:solidFill>
                <a:schemeClr val="dk1"/>
              </a:solidFill>
              <a:latin typeface="+mn-lt"/>
              <a:ea typeface="+mn-ea"/>
              <a:cs typeface="+mn-cs"/>
            </a:rPr>
            <a:t>NON METTIAMOCI DA SOLI IN DIFFICOLTA'</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OLTRE LA META' CAMPO: SI PUO' PROVARE ANCHE  UNO-DUE E CAMBIO CAMPO .</a:t>
          </a:r>
        </a:p>
        <a:p>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COME ULTIMI MINUTI SPESSO SUCCEDE</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RICORDARE CHE SI PUO' RIBALTARE</a:t>
          </a:r>
        </a:p>
        <a:p>
          <a:r>
            <a:rPr lang="it-IT" sz="1100" u="none" cap="small" baseline="0">
              <a:solidFill>
                <a:schemeClr val="dk1"/>
              </a:solidFill>
              <a:latin typeface="+mn-lt"/>
              <a:ea typeface="+mn-ea"/>
              <a:cs typeface="+mn-cs"/>
            </a:rPr>
            <a:t>SE SIAMO SOPRA: RICORDARE CHE LO SVARIONE E' SEMPRE DIETRO L'ANGOLO.</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diffidati: DIDA E CAME OKKIOOOOOOOO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1D00-000002000000}"/>
            </a:ext>
          </a:extLst>
        </xdr:cNvPr>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1D00-000003000000}"/>
            </a:ext>
          </a:extLst>
        </xdr:cNvPr>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1D00-000004000000}"/>
            </a:ext>
          </a:extLst>
        </xdr:cNvPr>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D00-000005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D00-000006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D00-000007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1D00-000008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D00-000009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1D00-00000A000000}"/>
            </a:ext>
          </a:extLst>
        </xdr:cNvPr>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1D00-00000B000000}"/>
            </a:ext>
          </a:extLst>
        </xdr:cNvPr>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1D00-00000C000000}"/>
            </a:ext>
          </a:extLst>
        </xdr:cNvPr>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1D00-00000D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1D00-00000E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1D00-00000F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1D00-000010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1D00-000011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a:extLst>
            <a:ext uri="{FF2B5EF4-FFF2-40B4-BE49-F238E27FC236}">
              <a16:creationId xmlns:a16="http://schemas.microsoft.com/office/drawing/2014/main" id="{00000000-0008-0000-1D00-000012000000}"/>
            </a:ext>
          </a:extLst>
        </xdr:cNvPr>
        <xdr:cNvSpPr txBox="1"/>
      </xdr:nvSpPr>
      <xdr:spPr>
        <a:xfrm>
          <a:off x="47625" y="381000"/>
          <a:ext cx="5153025" cy="2188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1D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1D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1D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1D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1D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1D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1D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1D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a:extLst>
            <a:ext uri="{FF2B5EF4-FFF2-40B4-BE49-F238E27FC236}">
              <a16:creationId xmlns:a16="http://schemas.microsoft.com/office/drawing/2014/main" id="{00000000-0008-0000-1D00-00002C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1D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1D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1D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1D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1D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1D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1D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171</xdr:row>
      <xdr:rowOff>11906</xdr:rowOff>
    </xdr:to>
    <xdr:sp macro="" textlink="">
      <xdr:nvSpPr>
        <xdr:cNvPr id="52" name="CasellaDiTesto 51">
          <a:extLst>
            <a:ext uri="{FF2B5EF4-FFF2-40B4-BE49-F238E27FC236}">
              <a16:creationId xmlns:a16="http://schemas.microsoft.com/office/drawing/2014/main" id="{00000000-0008-0000-1D00-000034000000}"/>
            </a:ext>
          </a:extLst>
        </xdr:cNvPr>
        <xdr:cNvSpPr txBox="1"/>
      </xdr:nvSpPr>
      <xdr:spPr>
        <a:xfrm>
          <a:off x="47625" y="371476"/>
          <a:ext cx="5131594" cy="28143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a:effectLst/>
          </a:endParaRPr>
        </a:p>
        <a:p>
          <a:r>
            <a:rPr lang="it-IT" sz="1100" cap="small" baseline="0">
              <a:solidFill>
                <a:schemeClr val="dk1"/>
              </a:solidFill>
              <a:effectLst/>
              <a:latin typeface="+mn-lt"/>
              <a:ea typeface="+mn-ea"/>
              <a:cs typeface="+mn-cs"/>
            </a:rPr>
            <a:t>SI PARTE CON QUELLE CHE IO CHIAMO </a:t>
          </a:r>
          <a:r>
            <a:rPr lang="it-IT" sz="1100" b="1" cap="small" baseline="0">
              <a:solidFill>
                <a:schemeClr val="dk1"/>
              </a:solidFill>
              <a:effectLst/>
              <a:latin typeface="+mn-lt"/>
              <a:ea typeface="+mn-ea"/>
              <a:cs typeface="+mn-cs"/>
            </a:rPr>
            <a:t>"PARTITE SENZA DOMANI", </a:t>
          </a:r>
          <a:r>
            <a:rPr lang="it-IT" sz="1100" cap="small" baseline="0">
              <a:solidFill>
                <a:schemeClr val="dk1"/>
              </a:solidFill>
              <a:effectLst/>
              <a:latin typeface="+mn-lt"/>
              <a:ea typeface="+mn-ea"/>
              <a:cs typeface="+mn-cs"/>
            </a:rPr>
            <a:t>OGGI SIAMO VIVI DOMANI POSSIAMO NON ESSERLO PIU'. </a:t>
          </a:r>
          <a:r>
            <a:rPr lang="it-IT" sz="1100" u="sng" cap="small" baseline="0">
              <a:solidFill>
                <a:schemeClr val="dk1"/>
              </a:solidFill>
              <a:effectLst/>
              <a:latin typeface="+mn-lt"/>
              <a:ea typeface="+mn-ea"/>
              <a:cs typeface="+mn-cs"/>
            </a:rPr>
            <a:t>LA COSA BELLA PERO' E' CHE DIPENDE TUTTO DA NOI</a:t>
          </a:r>
          <a:r>
            <a:rPr lang="it-IT" sz="1100" cap="small" baseline="0">
              <a:solidFill>
                <a:schemeClr val="dk1"/>
              </a:solidFill>
              <a:effectLst/>
              <a:latin typeface="+mn-lt"/>
              <a:ea typeface="+mn-ea"/>
              <a:cs typeface="+mn-cs"/>
            </a:rPr>
            <a:t>. </a:t>
          </a:r>
          <a:r>
            <a:rPr lang="it-IT" sz="110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SAPPIAMO CHE CI VUOLE </a:t>
          </a:r>
          <a:r>
            <a:rPr lang="it-IT" sz="1100" b="1" cap="small" baseline="0">
              <a:solidFill>
                <a:schemeClr val="dk1"/>
              </a:solidFill>
              <a:effectLst/>
              <a:latin typeface="+mn-lt"/>
              <a:ea typeface="+mn-ea"/>
              <a:cs typeface="+mn-cs"/>
            </a:rPr>
            <a:t>CONCENTRAZIONE</a:t>
          </a:r>
          <a:r>
            <a:rPr lang="it-IT" sz="1100" cap="small" baseline="0">
              <a:solidFill>
                <a:schemeClr val="dk1"/>
              </a:solidFill>
              <a:effectLst/>
              <a:latin typeface="+mn-lt"/>
              <a:ea typeface="+mn-ea"/>
              <a:cs typeface="+mn-cs"/>
            </a:rPr>
            <a:t> E CI VOGLIONO I </a:t>
          </a:r>
          <a:r>
            <a:rPr lang="it-IT" sz="1100" b="1" cap="small" baseline="0">
              <a:solidFill>
                <a:schemeClr val="dk1"/>
              </a:solidFill>
              <a:effectLst/>
              <a:latin typeface="+mn-lt"/>
              <a:ea typeface="+mn-ea"/>
              <a:cs typeface="+mn-cs"/>
            </a:rPr>
            <a:t>MARONI </a:t>
          </a:r>
          <a:r>
            <a:rPr lang="it-IT" sz="1100" cap="small" baseline="0">
              <a:solidFill>
                <a:schemeClr val="dk1"/>
              </a:solidFill>
              <a:effectLst/>
              <a:latin typeface="+mn-lt"/>
              <a:ea typeface="+mn-ea"/>
              <a:cs typeface="+mn-cs"/>
            </a:rPr>
            <a:t>PER ANDARE AVANTI. E LI ABBIAMO RAGAZZI! VANNO SOLO TIRATI FUORI. VANNO SOLO MESSI IN CAMPO, PERCHE SE LI TENIAMO NELLE BRAGHE NON SERVONO. </a:t>
          </a:r>
          <a:endParaRPr lang="it-IT">
            <a:effectLst/>
          </a:endParaRPr>
        </a:p>
        <a:p>
          <a:r>
            <a:rPr lang="it-IT" sz="1100" cap="small" baseline="0">
              <a:solidFill>
                <a:schemeClr val="dk1"/>
              </a:solidFill>
              <a:effectLst/>
              <a:latin typeface="+mn-lt"/>
              <a:ea typeface="+mn-ea"/>
              <a:cs typeface="+mn-cs"/>
            </a:rPr>
            <a:t>MA IO VI CONOSCO E  SO CHE ENTRERETE SU OGNI PALLA CON LA CATTIVERIA E LA CONCENTRAZIONE GIUSTE: PERCHE' LO SAPETE ANCHE VOI CHE PER ANDARE AVANTI OGGI BISOGNA INZUPPARE LA MAGLIETTA DI SUDORE E SPORCARSI I CALZONCINI, RINGHIARE SU OGNI PALLA, RADDOPPIARE SU OGNI PALLA, PERCHE' E' PROPRIO QUELLA LA PALLA CHE PUO' FARE LA DIFFERENZA TRA LA SEMIFINALE O FERMARSI QUI. ALTERNATIVE NON CE NE SONO, PER ANDARE AVANTI OGGI BISOGNA SPUTARE L'ANIMA DAL PRIMO ALL'ULTIMO MINUTO. </a:t>
          </a:r>
          <a:endParaRPr lang="it-IT">
            <a:effectLst/>
          </a:endParaRPr>
        </a:p>
        <a:p>
          <a:pPr eaLnBrk="1" fontAlgn="auto" latinLnBrk="0" hangingPunct="1"/>
          <a:r>
            <a:rPr lang="it-IT" sz="1100" cap="small" baseline="0">
              <a:solidFill>
                <a:schemeClr val="dk1"/>
              </a:solidFill>
              <a:effectLst/>
              <a:latin typeface="+mn-lt"/>
              <a:ea typeface="+mn-ea"/>
              <a:cs typeface="+mn-cs"/>
            </a:rPr>
            <a:t>IL COMPITINO NON BASTA PIU'. </a:t>
          </a:r>
          <a:r>
            <a:rPr lang="it-IT" sz="1100" b="1" cap="small" baseline="0">
              <a:solidFill>
                <a:schemeClr val="dk1"/>
              </a:solidFill>
              <a:effectLst/>
              <a:latin typeface="+mn-lt"/>
              <a:ea typeface="+mn-ea"/>
              <a:cs typeface="+mn-cs"/>
            </a:rPr>
            <a:t>OGGI BISOGNA TUTTI ESSERE SOPRA LE RIGHE  E </a:t>
          </a:r>
          <a:r>
            <a:rPr lang="it-IT" sz="1100" cap="small" baseline="0">
              <a:solidFill>
                <a:schemeClr val="dk1"/>
              </a:solidFill>
              <a:effectLst/>
              <a:latin typeface="+mn-lt"/>
              <a:ea typeface="+mn-ea"/>
              <a:cs typeface="+mn-cs"/>
            </a:rPr>
            <a:t>SONO PARTITE COME QUESTE CHE RIESCONO A TIRARE FUORI DA VOI IL MEGLIO. </a:t>
          </a:r>
          <a:endParaRPr lang="it-IT">
            <a:effectLst/>
          </a:endParaRPr>
        </a:p>
        <a:p>
          <a:r>
            <a:rPr lang="it-IT" sz="1100" u="none" cap="small" baseline="0">
              <a:solidFill>
                <a:schemeClr val="dk1"/>
              </a:solidFill>
              <a:latin typeface="+mn-lt"/>
              <a:ea typeface="+mn-ea"/>
              <a:cs typeface="+mn-cs"/>
            </a:rPr>
            <a:t>PERCIO' CONVINTI NEI NOSTRI MEZZI! VI HO VISTO  FARE UN BUONISSIMO ALLENAMENTO LUNEDI'. CERCHIAMOCI, AIUTIAMOCI, GIOCHIAMO PER LA SQUADRA E NON PER NOI STESSI. </a:t>
          </a:r>
        </a:p>
        <a:p>
          <a:endParaRPr lang="it-IT" sz="1100" b="1" u="none" cap="small" baseline="0">
            <a:solidFill>
              <a:schemeClr val="dk1"/>
            </a:solidFill>
            <a:latin typeface="+mn-lt"/>
            <a:ea typeface="+mn-ea"/>
            <a:cs typeface="+mn-cs"/>
          </a:endParaRPr>
        </a:p>
        <a:p>
          <a:pPr eaLnBrk="1" fontAlgn="auto" latinLnBrk="0" hangingPunct="1"/>
          <a:r>
            <a:rPr lang="it-IT" sz="1100" b="0" i="0" baseline="0">
              <a:solidFill>
                <a:schemeClr val="dk1"/>
              </a:solidFill>
              <a:effectLst/>
              <a:latin typeface="+mn-lt"/>
              <a:ea typeface="+mn-ea"/>
              <a:cs typeface="+mn-cs"/>
            </a:rPr>
            <a:t>LE SOLITE COSE CHE NELLE PARTITE DA DENTRO O FUORI VANNO CURATE: I DETTAGLI,</a:t>
          </a:r>
          <a:endParaRPr lang="it-IT">
            <a:effectLst/>
          </a:endParaRPr>
        </a:p>
        <a:p>
          <a:pPr eaLnBrk="1" fontAlgn="auto" latinLnBrk="0" hangingPunct="1"/>
          <a:r>
            <a:rPr lang="it-IT" sz="1100" b="0" i="0" baseline="0">
              <a:solidFill>
                <a:schemeClr val="dk1"/>
              </a:solidFill>
              <a:effectLst/>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endParaRPr lang="it-IT">
            <a:effectLst/>
          </a:endParaRPr>
        </a:p>
        <a:p>
          <a:pPr eaLnBrk="1" fontAlgn="auto" latinLnBrk="0" hangingPunct="1"/>
          <a:r>
            <a:rPr lang="it-IT" sz="1100" b="0" i="0" baseline="0">
              <a:solidFill>
                <a:schemeClr val="dk1"/>
              </a:solidFill>
              <a:effectLst/>
              <a:latin typeface="+mn-lt"/>
              <a:ea typeface="+mn-ea"/>
              <a:cs typeface="+mn-cs"/>
            </a:rPr>
            <a:t>NON VOGLIO CHE GIOCHIAMO PALLA CON LEGGEREZZA DIETRO OGGI SI SPAZZA NEL DUBBIO.</a:t>
          </a:r>
          <a:endParaRPr lang="it-IT">
            <a:effectLst/>
          </a:endParaRPr>
        </a:p>
        <a:p>
          <a:pPr eaLnBrk="1" fontAlgn="auto" latinLnBrk="0" hangingPunct="1"/>
          <a:r>
            <a:rPr lang="it-IT" sz="1100" b="0" i="0" baseline="0">
              <a:solidFill>
                <a:schemeClr val="dk1"/>
              </a:solidFill>
              <a:effectLst/>
              <a:latin typeface="+mn-lt"/>
              <a:ea typeface="+mn-ea"/>
              <a:cs typeface="+mn-cs"/>
            </a:rPr>
            <a:t>COME SEMPRE SARANNO </a:t>
          </a:r>
          <a:r>
            <a:rPr lang="it-IT" sz="1100" b="0" i="0" u="sng" baseline="0">
              <a:solidFill>
                <a:schemeClr val="dk1"/>
              </a:solidFill>
              <a:effectLst/>
              <a:latin typeface="+mn-lt"/>
              <a:ea typeface="+mn-ea"/>
              <a:cs typeface="+mn-cs"/>
            </a:rPr>
            <a:t>FONDAMENTALI LE SECONDE PALLE</a:t>
          </a:r>
          <a:r>
            <a:rPr lang="it-IT" sz="1100" b="0" i="0" baseline="0">
              <a:solidFill>
                <a:schemeClr val="dk1"/>
              </a:solidFill>
              <a:effectLst/>
              <a:latin typeface="+mn-lt"/>
              <a:ea typeface="+mn-ea"/>
              <a:cs typeface="+mn-cs"/>
            </a:rPr>
            <a:t>, E' UNA SITUAZIONE IN CUI ULTIMAMENTE NON SIAMO SUL PEZZO, NON FACCIAMOCI SORPRENDERE.</a:t>
          </a:r>
        </a:p>
        <a:p>
          <a:pPr eaLnBrk="1" fontAlgn="auto" latinLnBrk="0" hangingPunct="1"/>
          <a:endParaRPr lang="it-IT">
            <a:effectLst/>
          </a:endParaRPr>
        </a:p>
        <a:p>
          <a:r>
            <a:rPr lang="it-IT" sz="1100" cap="small" baseline="0">
              <a:solidFill>
                <a:schemeClr val="dk1"/>
              </a:solidFill>
              <a:effectLst/>
              <a:latin typeface="+mn-lt"/>
              <a:ea typeface="+mn-ea"/>
              <a:cs typeface="+mn-cs"/>
            </a:rPr>
            <a:t>QUELLO CHE SO DI LORO E' CHE SONO FORTI. GIOCANO UN 433 IN CUI VENGONO SOLLECITATI SPESSO GLI ESTERNI ALTI CHE TI PUNTANO SEMPRE. LONGO A DX E SIMONE A SX.  DIETRO SONO NORMALI.</a:t>
          </a:r>
          <a:endParaRPr lang="it-IT">
            <a:effectLst/>
          </a:endParaRPr>
        </a:p>
        <a:p>
          <a:r>
            <a:rPr lang="it-IT" sz="1100" cap="small" baseline="0">
              <a:solidFill>
                <a:schemeClr val="dk1"/>
              </a:solidFill>
              <a:effectLst/>
              <a:latin typeface="+mn-lt"/>
              <a:ea typeface="+mn-ea"/>
              <a:cs typeface="+mn-cs"/>
            </a:rPr>
            <a:t>SONO DEGLI ATTACCABRIGHE: QUINDI BOCCA CUCITA. OGGI LASCIARE LA SQUADRA IN 10 E' MORTALE</a:t>
          </a:r>
        </a:p>
        <a:p>
          <a:endParaRPr lang="it-IT">
            <a:effectLst/>
          </a:endParaRPr>
        </a:p>
        <a:p>
          <a:pPr eaLnBrk="1" fontAlgn="auto" latinLnBrk="0" hangingPunct="1"/>
          <a:r>
            <a:rPr lang="it-IT" sz="1100" b="0" i="0" baseline="0">
              <a:solidFill>
                <a:schemeClr val="dk1"/>
              </a:solidFill>
              <a:effectLst/>
              <a:latin typeface="+mn-lt"/>
              <a:ea typeface="+mn-ea"/>
              <a:cs typeface="+mn-cs"/>
            </a:rPr>
            <a:t>dire nel riscaldamento: SERVE UN ATTEGGIAMENTO VINCENTE , SERVIRA' </a:t>
          </a:r>
          <a:r>
            <a:rPr lang="it-IT" sz="1100" b="1" i="0" baseline="0">
              <a:solidFill>
                <a:schemeClr val="dk1"/>
              </a:solidFill>
              <a:effectLst/>
              <a:latin typeface="+mn-lt"/>
              <a:ea typeface="+mn-ea"/>
              <a:cs typeface="+mn-cs"/>
            </a:rPr>
            <a:t>TANTA CORSA </a:t>
          </a:r>
          <a:r>
            <a:rPr lang="it-IT" sz="1100" b="0" i="0" baseline="0">
              <a:solidFill>
                <a:schemeClr val="dk1"/>
              </a:solidFill>
              <a:effectLst/>
              <a:latin typeface="+mn-lt"/>
              <a:ea typeface="+mn-ea"/>
              <a:cs typeface="+mn-cs"/>
            </a:rPr>
            <a:t>, SERVIRA' </a:t>
          </a:r>
          <a:r>
            <a:rPr lang="it-IT" sz="1100" b="1" i="0" baseline="0">
              <a:solidFill>
                <a:schemeClr val="dk1"/>
              </a:solidFill>
              <a:effectLst/>
              <a:latin typeface="+mn-lt"/>
              <a:ea typeface="+mn-ea"/>
              <a:cs typeface="+mn-cs"/>
            </a:rPr>
            <a:t>SEMPLICITA'</a:t>
          </a:r>
          <a:r>
            <a:rPr lang="it-IT" sz="1100" b="0" i="0" baseline="0">
              <a:solidFill>
                <a:schemeClr val="dk1"/>
              </a:solidFill>
              <a:effectLst/>
              <a:latin typeface="+mn-lt"/>
              <a:ea typeface="+mn-ea"/>
              <a:cs typeface="+mn-cs"/>
            </a:rPr>
            <a:t> MA SOPRATTUTTO SERVIRA' </a:t>
          </a:r>
          <a:r>
            <a:rPr lang="it-IT" sz="1100" b="1" i="0" baseline="0">
              <a:solidFill>
                <a:schemeClr val="dk1"/>
              </a:solidFill>
              <a:effectLst/>
              <a:latin typeface="+mn-lt"/>
              <a:ea typeface="+mn-ea"/>
              <a:cs typeface="+mn-cs"/>
            </a:rPr>
            <a:t>TESTA</a:t>
          </a:r>
          <a:r>
            <a:rPr lang="it-IT" sz="1100" b="0" i="0" baseline="0">
              <a:solidFill>
                <a:schemeClr val="dk1"/>
              </a:solidFill>
              <a:effectLst/>
              <a:latin typeface="+mn-lt"/>
              <a:ea typeface="+mn-ea"/>
              <a:cs typeface="+mn-cs"/>
            </a:rPr>
            <a:t>. NON CADIAMO IN PROVOCAZIONI: IL LORO 7 LATO ABI E' UNA TESTA CALDA...</a:t>
          </a:r>
        </a:p>
        <a:p>
          <a:pPr eaLnBrk="1" fontAlgn="auto" latinLnBrk="0" hangingPunct="1"/>
          <a:r>
            <a:rPr lang="it-IT" sz="1100" b="1" i="0" baseline="0">
              <a:solidFill>
                <a:schemeClr val="dk1"/>
              </a:solidFill>
              <a:effectLst/>
              <a:latin typeface="+mn-lt"/>
              <a:ea typeface="+mn-ea"/>
              <a:cs typeface="+mn-cs"/>
            </a:rPr>
            <a:t>METTIAMO A DISPOSIZIONE DEI COMPAGNI IL NOSTRO MEGLIO</a:t>
          </a:r>
          <a:r>
            <a:rPr lang="it-IT" sz="1100" b="0" i="0" baseline="0">
              <a:solidFill>
                <a:schemeClr val="dk1"/>
              </a:solidFill>
              <a:effectLst/>
              <a:latin typeface="+mn-lt"/>
              <a:ea typeface="+mn-ea"/>
              <a:cs typeface="+mn-cs"/>
            </a:rPr>
            <a:t>, LA' FUORI FATE QUELLO CHE SAPETE MA FATELO AL MEGLIO CHE POTETE, </a:t>
          </a:r>
          <a:r>
            <a:rPr lang="it-IT" sz="1100" b="1" i="0" baseline="0">
              <a:solidFill>
                <a:schemeClr val="dk1"/>
              </a:solidFill>
              <a:effectLst/>
              <a:latin typeface="+mn-lt"/>
              <a:ea typeface="+mn-ea"/>
              <a:cs typeface="+mn-cs"/>
            </a:rPr>
            <a:t>DATE TUTTO E ANCHE DI PIU</a:t>
          </a:r>
          <a:r>
            <a:rPr lang="it-IT" sz="1100" b="0" i="0" baseline="0">
              <a:solidFill>
                <a:schemeClr val="dk1"/>
              </a:solidFill>
              <a:effectLst/>
              <a:latin typeface="+mn-lt"/>
              <a:ea typeface="+mn-ea"/>
              <a:cs typeface="+mn-cs"/>
            </a:rPr>
            <a:t>' SE NECESSARIO. ADESSO E' TEMPO DI CORRERE E DI DARE TUTTO </a:t>
          </a:r>
          <a:r>
            <a:rPr lang="it-IT" sz="1100" b="0" i="0" u="sng" baseline="0">
              <a:solidFill>
                <a:schemeClr val="dk1"/>
              </a:solidFill>
              <a:effectLst/>
              <a:latin typeface="+mn-lt"/>
              <a:ea typeface="+mn-ea"/>
              <a:cs typeface="+mn-cs"/>
            </a:rPr>
            <a:t>SENZA ANSIE O TIMORI, QUELLI POSSONO SOLO FREGARCI. </a:t>
          </a:r>
          <a:r>
            <a:rPr lang="it-IT" sz="1100" b="0" i="0" baseline="0">
              <a:solidFill>
                <a:schemeClr val="dk1"/>
              </a:solidFill>
              <a:effectLst/>
              <a:latin typeface="+mn-lt"/>
              <a:ea typeface="+mn-ea"/>
              <a:cs typeface="+mn-cs"/>
            </a:rPr>
            <a:t>PERCIO' RESTATE SERENI, AIUTATEVI E LOTTATE SU TUTTE LE PALLE. </a:t>
          </a:r>
          <a:r>
            <a:rPr lang="it-IT" sz="1100" b="1" i="0" baseline="0">
              <a:solidFill>
                <a:schemeClr val="dk1"/>
              </a:solidFill>
              <a:effectLst/>
              <a:latin typeface="+mn-lt"/>
              <a:ea typeface="+mn-ea"/>
              <a:cs typeface="+mn-cs"/>
            </a:rPr>
            <a:t>SPUTATE L'ANIMA </a:t>
          </a:r>
          <a:r>
            <a:rPr lang="it-IT" sz="1100" b="0" i="0" baseline="0">
              <a:solidFill>
                <a:schemeClr val="dk1"/>
              </a:solidFill>
              <a:effectLst/>
              <a:latin typeface="+mn-lt"/>
              <a:ea typeface="+mn-ea"/>
              <a:cs typeface="+mn-cs"/>
            </a:rPr>
            <a:t>DAL PRIMO ALL'ULTIMO MINUTO, </a:t>
          </a:r>
          <a:r>
            <a:rPr lang="it-IT" sz="1100" b="1" i="0" baseline="0">
              <a:solidFill>
                <a:schemeClr val="dk1"/>
              </a:solidFill>
              <a:effectLst/>
              <a:latin typeface="+mn-lt"/>
              <a:ea typeface="+mn-ea"/>
              <a:cs typeface="+mn-cs"/>
            </a:rPr>
            <a:t>MANGIATE L'ERBA</a:t>
          </a:r>
          <a:r>
            <a:rPr lang="it-IT" sz="1100" b="0" i="0" baseline="0">
              <a:solidFill>
                <a:schemeClr val="dk1"/>
              </a:solidFill>
              <a:effectLst/>
              <a:latin typeface="+mn-lt"/>
              <a:ea typeface="+mn-ea"/>
              <a:cs typeface="+mn-cs"/>
            </a:rPr>
            <a:t>, LASCIATE MUSCOLI E POLMONI IN CAMPO E OTTERRETE QUELLO CHE MERITATE. </a:t>
          </a:r>
          <a:endParaRPr lang="it-IT">
            <a:effectLst/>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DIDA, CAME, MEGLIO, ABI/ LUZ, VITTO, BIU, BONNI/ BES/ VENTU.</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 SEMPRE, </a:t>
          </a:r>
          <a:r>
            <a:rPr kumimoji="0" lang="it-IT" sz="1100" b="1" i="0" u="none" strike="noStrike" kern="0" cap="small" spc="0" normalizeH="0" baseline="0" noProof="0">
              <a:ln>
                <a:noFill/>
              </a:ln>
              <a:solidFill>
                <a:prstClr val="black"/>
              </a:solidFill>
              <a:effectLst/>
              <a:uLnTx/>
              <a:uFillTx/>
              <a:latin typeface="+mn-lt"/>
              <a:ea typeface="+mn-ea"/>
              <a:cs typeface="+mn-cs"/>
            </a:rPr>
            <a:t>MA MASSIMA ATTENZIONE IN MARCATURA E DISIMPEGNO</a:t>
          </a:r>
          <a:r>
            <a:rPr kumimoji="0" lang="it-IT" sz="1100" b="0" i="0" u="none" strike="noStrike" kern="0" cap="small" spc="0" normalizeH="0" baseline="0" noProof="0">
              <a:ln>
                <a:noFill/>
              </a:ln>
              <a:solidFill>
                <a:prstClr val="black"/>
              </a:solidFill>
              <a:effectLst/>
              <a:uLnTx/>
              <a:uFillTx/>
              <a:latin typeface="+mn-lt"/>
              <a:ea typeface="+mn-ea"/>
              <a:cs typeface="+mn-cs"/>
            </a:rPr>
            <a:t>. IN OGNI CASO DIFESA ALTA PERCHE' ABBASSARSI VUOL DIRE SOFFRIRE. </a:t>
          </a:r>
          <a:r>
            <a:rPr kumimoji="0" lang="it-IT" sz="1100" b="1" i="0" u="none" strike="noStrike" kern="0" cap="small" spc="0" normalizeH="0" baseline="0" noProof="0">
              <a:ln>
                <a:noFill/>
              </a:ln>
              <a:solidFill>
                <a:prstClr val="black"/>
              </a:solidFill>
              <a:effectLst/>
              <a:uLnTx/>
              <a:uFillTx/>
              <a:latin typeface="+mn-lt"/>
              <a:ea typeface="+mn-ea"/>
              <a:cs typeface="+mn-cs"/>
            </a:rPr>
            <a:t>I TERZINI: MASSIMA ATTENZIONE OGGI, I LORO ESTERNI CERCANO L'1VS1. </a:t>
          </a:r>
          <a:r>
            <a:rPr kumimoji="0" lang="it-IT" sz="1100" b="0" i="0" u="none" strike="noStrike" kern="0" cap="small" spc="0" normalizeH="0" baseline="0" noProof="0">
              <a:ln>
                <a:noFill/>
              </a:ln>
              <a:solidFill>
                <a:prstClr val="black"/>
              </a:solidFill>
              <a:effectLst/>
              <a:uLnTx/>
              <a:uFillTx/>
              <a:latin typeface="+mn-lt"/>
              <a:ea typeface="+mn-ea"/>
              <a:cs typeface="+mn-cs"/>
            </a:rPr>
            <a:t>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VITTO E BIU. SERVE FISICITA' E INTELLIGENZA TATTICA. </a:t>
          </a:r>
        </a:p>
        <a:p>
          <a:r>
            <a:rPr lang="it-IT" sz="1100" cap="small" baseline="0">
              <a:solidFill>
                <a:schemeClr val="dk1"/>
              </a:solidFill>
              <a:effectLst/>
              <a:latin typeface="+mn-lt"/>
              <a:ea typeface="+mn-ea"/>
              <a:cs typeface="+mn-cs"/>
            </a:rPr>
            <a:t>SERVE SFALSARSI E ACCOMPAGNARE L'AZIONE, VIETATO FARSI TIRARE FUORI POSIZIONE. IN NON POSSESSO UNO SI SFALSA . PER IL RESTO CERCHIAMO DI APRIRE VELOCEMENTE SULLE FASCE O SFRUTTARE IL CENTRAVANTI O BES  QUANDO VENGONO INCONTRO. </a:t>
          </a:r>
        </a:p>
        <a:p>
          <a:r>
            <a:rPr lang="it-IT" sz="1100" cap="small" baseline="0">
              <a:solidFill>
                <a:schemeClr val="dk1"/>
              </a:solidFill>
              <a:effectLst/>
              <a:latin typeface="+mn-lt"/>
              <a:ea typeface="+mn-ea"/>
              <a:cs typeface="+mn-cs"/>
            </a:rPr>
            <a:t>LUZ E BONNI INVECE STRINGERANNO UNA DECINA DI METRI DENTRO IL CAMPO PER NON LASCIARE LA SUPERIORITA' A LORO CON LE MEZZE, MA SEMPRE UN OCCHIO ANCHE PER RADDOPPIARE I LORO ESTERNI.</a:t>
          </a:r>
        </a:p>
        <a:p>
          <a:r>
            <a:rPr lang="it-IT" sz="1100" cap="small" baseline="0">
              <a:solidFill>
                <a:schemeClr val="dk1"/>
              </a:solidFill>
              <a:effectLst/>
              <a:latin typeface="+mn-lt"/>
              <a:ea typeface="+mn-ea"/>
              <a:cs typeface="+mn-cs"/>
            </a:rPr>
            <a:t>FONDAMENTALE MANTENERE LE DISTANZE TRA I REPARTI E IN COPERTURA.</a:t>
          </a:r>
        </a:p>
        <a:p>
          <a:r>
            <a:rPr lang="it-IT" sz="1100" cap="small" baseline="0">
              <a:solidFill>
                <a:schemeClr val="dk1"/>
              </a:solidFill>
              <a:effectLst/>
              <a:latin typeface="+mn-lt"/>
              <a:ea typeface="+mn-ea"/>
              <a:cs typeface="+mn-cs"/>
            </a:rPr>
            <a:t>FONDAMENTALE NON PERDERE PALLE BANALI SOPRATTUTTO IN DISIMPEGNO SERVE PRECISIONE. PROVIAMO IL CAMBIO CAMPO PER SFRUTTARE LE ALI</a:t>
          </a:r>
        </a:p>
        <a:p>
          <a:r>
            <a:rPr lang="it-IT" sz="1100" cap="small" baseline="0">
              <a:solidFill>
                <a:schemeClr val="dk1"/>
              </a:solidFill>
              <a:effectLst/>
              <a:latin typeface="+mn-lt"/>
              <a:ea typeface="+mn-ea"/>
              <a:cs typeface="+mn-cs"/>
            </a:rPr>
            <a:t>OGGI SONO LE ALI, O MEGLIO LE CATENE LATERALI TERZINO-ESTERNO CHE POSSONO FARCI FARE LA DIFFERENZA: LI VA CERCATA LA SOVRAPPOSIZIONE, O IL TAGLIO IN PROFONDITA'. </a:t>
          </a:r>
        </a:p>
        <a:p>
          <a:r>
            <a:rPr lang="it-IT" sz="1100" cap="small" baseline="0">
              <a:solidFill>
                <a:schemeClr val="dk1"/>
              </a:solidFill>
              <a:effectLst/>
              <a:latin typeface="+mn-lt"/>
              <a:ea typeface="+mn-ea"/>
              <a:cs typeface="+mn-cs"/>
            </a:rPr>
            <a:t>I MOVIMENTI SONO I SOLITI: TERZINO CHE PUO' GIOCARE SULL'ALA DAVANTI A LUI O SUL CC. POI PUO' SOVRAPPORRE LUI O LA STESSA ALA ATTACCA LA PROFONDITA'. IN AREA CENTRAVNTI CHE VA SUL PRIMO PALO, SECONDA PUNTA SUIL DISCHETTO, L'ALTRA ALA ATTACCA IL SECONDO PALO E UNO DEI DUE CC ACCOMPAGNA ARRIVANDO AL LIMITE.</a:t>
          </a:r>
        </a:p>
        <a:p>
          <a:pPr eaLnBrk="1" fontAlgn="auto" latinLnBrk="0" hangingPunct="1"/>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VENTU CON BES IN APPOGGIO APPENA DIETRO. IN POSSESSO STIAMO ALTI, PRONTI A GIOCARE NELLO STRETTO O PER IL TAGLIO DELLE ALI. BES PUOI GIOCARGLI DIETRO DI QUALCHE METRO, PUOI SVARIARE TRA LE LINEE. IN POSSESSO CERCATI LO SPAZIO GIUSTO IN NON POSSESSO SEI IL PRIMO A FAR PARTIRE EVENTUALMENTE IL PRESSING.  MENTRE IN NON POSSESSO E' FONDAMENTALE PERO' CHE SI STIA TUTTI DIETRO ALLA LINEA DEL PALLONE.  LE DUE PUNTE SONO LE PRIME A DIFENDERE. QUINDI SPIRITO DI SACRIFICIO: SEI TU CHE VAI A INFASTIDIRE IL LORO VERTICE BASSO DI CC.</a:t>
          </a:r>
        </a:p>
        <a:p>
          <a:pPr eaLnBrk="1" fontAlgn="auto" latinLnBrk="0" hangingPunct="1"/>
          <a:r>
            <a:rPr kumimoji="0" lang="it-IT" sz="1100" b="0" i="0" u="none" strike="noStrike" kern="0" cap="small" spc="0" normalizeH="0" baseline="0" noProof="0">
              <a:ln>
                <a:noFill/>
              </a:ln>
              <a:solidFill>
                <a:prstClr val="black"/>
              </a:solidFill>
              <a:effectLst/>
              <a:uLnTx/>
              <a:uFillTx/>
              <a:latin typeface="+mn-lt"/>
              <a:ea typeface="+mn-ea"/>
              <a:cs typeface="+mn-cs"/>
            </a:rPr>
            <a:t>IMPORTANTE: NEL CASO IN CUI IL CENTRAVANTI RICEVA SPALLE  ALLA PORTA CHE GLI ESTERNI TAGLINO EH? SE INVECE SI DOVESSE ARRIVARE SUL FONDO PER IL CROSS, 1P CHE ATTACCA IL PRIMO PALO 2P SUL DISCHETTO, L'ESTERNO DAL LATO OPPOSTO ESSERE SUL SECONDO PALO E UN CC AL LIMITE. </a:t>
          </a:r>
        </a:p>
        <a:p>
          <a:pPr eaLnBrk="1" fontAlgn="auto" latinLnBrk="0" hangingPunct="1"/>
          <a:r>
            <a:rPr kumimoji="0" lang="it-IT" sz="1100" b="0" i="0" u="none" strike="noStrike" kern="0" cap="small" spc="0" normalizeH="0" baseline="0" noProof="0">
              <a:ln>
                <a:noFill/>
              </a:ln>
              <a:solidFill>
                <a:prstClr val="black"/>
              </a:solidFill>
              <a:effectLst/>
              <a:uLnTx/>
              <a:uFillTx/>
              <a:latin typeface="+mn-lt"/>
              <a:ea typeface="+mn-ea"/>
              <a:cs typeface="+mn-cs"/>
            </a:rPr>
            <a:t>OBIETTIVI PRIMARI: PRENDERE PUNIZIONI IMPORTANTI, TIRARE IN PORTA.</a:t>
          </a:r>
        </a:p>
        <a:p>
          <a:pPr eaLnBrk="1" fontAlgn="auto" latinLnBrk="0" hangingPunct="1"/>
          <a:r>
            <a:rPr lang="it-IT" sz="1100" b="0" i="0" cap="small" baseline="0">
              <a:solidFill>
                <a:schemeClr val="dk1"/>
              </a:solidFill>
              <a:effectLst/>
              <a:latin typeface="+mn-lt"/>
              <a:ea typeface="+mn-ea"/>
              <a:cs typeface="+mn-cs"/>
            </a:rPr>
            <a:t>RIENTRATE ENTRAMBE A SALTARE IN AREA SULLE PALLE INATTIVE A SFAVORE. ALTO RESTA LUZ E SE RECUPERIAMO PALLA PROVIAMO TALVOLTA A SFRUTTARE LA RIPARTENZA IN VELOCITA' .</a:t>
          </a: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MEGLIO/BIU</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MEGLIO/BIU/BONNI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0" i="0" baseline="0">
              <a:solidFill>
                <a:schemeClr val="dk1"/>
              </a:solidFill>
              <a:effectLst/>
              <a:latin typeface="+mn-lt"/>
              <a:ea typeface="+mn-ea"/>
              <a:cs typeface="+mn-cs"/>
            </a:rPr>
            <a:t>dire nel riscaldamento: SERVE UN ATTEGGIAMENTO VINCENTE , SERVIRA' </a:t>
          </a:r>
          <a:r>
            <a:rPr lang="it-IT" sz="1100" b="1" i="0" baseline="0">
              <a:solidFill>
                <a:schemeClr val="dk1"/>
              </a:solidFill>
              <a:effectLst/>
              <a:latin typeface="+mn-lt"/>
              <a:ea typeface="+mn-ea"/>
              <a:cs typeface="+mn-cs"/>
            </a:rPr>
            <a:t>TANTA CORSA </a:t>
          </a:r>
          <a:r>
            <a:rPr lang="it-IT" sz="1100" b="0" i="0" baseline="0">
              <a:solidFill>
                <a:schemeClr val="dk1"/>
              </a:solidFill>
              <a:effectLst/>
              <a:latin typeface="+mn-lt"/>
              <a:ea typeface="+mn-ea"/>
              <a:cs typeface="+mn-cs"/>
            </a:rPr>
            <a:t>, SERVIRA' </a:t>
          </a:r>
          <a:r>
            <a:rPr lang="it-IT" sz="1100" b="1" i="0" baseline="0">
              <a:solidFill>
                <a:schemeClr val="dk1"/>
              </a:solidFill>
              <a:effectLst/>
              <a:latin typeface="+mn-lt"/>
              <a:ea typeface="+mn-ea"/>
              <a:cs typeface="+mn-cs"/>
            </a:rPr>
            <a:t>SEMPLICITA'</a:t>
          </a:r>
          <a:r>
            <a:rPr lang="it-IT" sz="1100" b="0" i="0" baseline="0">
              <a:solidFill>
                <a:schemeClr val="dk1"/>
              </a:solidFill>
              <a:effectLst/>
              <a:latin typeface="+mn-lt"/>
              <a:ea typeface="+mn-ea"/>
              <a:cs typeface="+mn-cs"/>
            </a:rPr>
            <a:t> MA SOPRATTUTTO SERVIRA' </a:t>
          </a:r>
          <a:r>
            <a:rPr lang="it-IT" sz="1100" b="1" i="0" baseline="0">
              <a:solidFill>
                <a:schemeClr val="dk1"/>
              </a:solidFill>
              <a:effectLst/>
              <a:latin typeface="+mn-lt"/>
              <a:ea typeface="+mn-ea"/>
              <a:cs typeface="+mn-cs"/>
            </a:rPr>
            <a:t>TESTA</a:t>
          </a:r>
          <a:r>
            <a:rPr lang="it-IT" sz="1100" b="0" i="0" baseline="0">
              <a:solidFill>
                <a:schemeClr val="dk1"/>
              </a:solidFill>
              <a:effectLst/>
              <a:latin typeface="+mn-lt"/>
              <a:ea typeface="+mn-ea"/>
              <a:cs typeface="+mn-cs"/>
            </a:rPr>
            <a:t>. NON CADIAMO IN PROVOCAZIONI: IL LORO 7 LATO ABI E' UNA TESTA CALDA...</a:t>
          </a:r>
          <a:endParaRPr lang="it-IT">
            <a:effectLst/>
          </a:endParaRPr>
        </a:p>
        <a:p>
          <a:pPr eaLnBrk="1" fontAlgn="auto" latinLnBrk="0" hangingPunct="1"/>
          <a:r>
            <a:rPr lang="it-IT" sz="1100" b="1" i="0" baseline="0">
              <a:solidFill>
                <a:schemeClr val="dk1"/>
              </a:solidFill>
              <a:effectLst/>
              <a:latin typeface="+mn-lt"/>
              <a:ea typeface="+mn-ea"/>
              <a:cs typeface="+mn-cs"/>
            </a:rPr>
            <a:t>METTIAMO A DISPOSIZIONE DEI COMPAGNI IL NOSTRO MEGLIO</a:t>
          </a:r>
          <a:r>
            <a:rPr lang="it-IT" sz="1100" b="0" i="0" baseline="0">
              <a:solidFill>
                <a:schemeClr val="dk1"/>
              </a:solidFill>
              <a:effectLst/>
              <a:latin typeface="+mn-lt"/>
              <a:ea typeface="+mn-ea"/>
              <a:cs typeface="+mn-cs"/>
            </a:rPr>
            <a:t>, LA' FUORI FATE QUELLO CHE SAPETE MA FATELO AL MEGLIO CHE POTETE, </a:t>
          </a:r>
          <a:r>
            <a:rPr lang="it-IT" sz="1100" b="1" i="0" baseline="0">
              <a:solidFill>
                <a:schemeClr val="dk1"/>
              </a:solidFill>
              <a:effectLst/>
              <a:latin typeface="+mn-lt"/>
              <a:ea typeface="+mn-ea"/>
              <a:cs typeface="+mn-cs"/>
            </a:rPr>
            <a:t>DATE TUTTO E ANCHE DI PIU</a:t>
          </a:r>
          <a:r>
            <a:rPr lang="it-IT" sz="1100" b="0" i="0" baseline="0">
              <a:solidFill>
                <a:schemeClr val="dk1"/>
              </a:solidFill>
              <a:effectLst/>
              <a:latin typeface="+mn-lt"/>
              <a:ea typeface="+mn-ea"/>
              <a:cs typeface="+mn-cs"/>
            </a:rPr>
            <a:t>' SE NECESSARIO. ADESSO E' TEMPO DI CORRERE E DI DARE TUTTO </a:t>
          </a:r>
          <a:r>
            <a:rPr lang="it-IT" sz="1100" b="0" i="0" u="sng" baseline="0">
              <a:solidFill>
                <a:schemeClr val="dk1"/>
              </a:solidFill>
              <a:effectLst/>
              <a:latin typeface="+mn-lt"/>
              <a:ea typeface="+mn-ea"/>
              <a:cs typeface="+mn-cs"/>
            </a:rPr>
            <a:t>SENZA ANSIE O TIMORI, QUELLI POSSONO SOLO FREGARCI. </a:t>
          </a:r>
          <a:r>
            <a:rPr lang="it-IT" sz="1100" b="0" i="0" baseline="0">
              <a:solidFill>
                <a:schemeClr val="dk1"/>
              </a:solidFill>
              <a:effectLst/>
              <a:latin typeface="+mn-lt"/>
              <a:ea typeface="+mn-ea"/>
              <a:cs typeface="+mn-cs"/>
            </a:rPr>
            <a:t>PERCIO' RESTATE SERENI, AIUTATEVI E LOTTATE SU TUTTE LE PALLE. </a:t>
          </a:r>
          <a:r>
            <a:rPr lang="it-IT" sz="1100" b="1" i="0" baseline="0">
              <a:solidFill>
                <a:schemeClr val="dk1"/>
              </a:solidFill>
              <a:effectLst/>
              <a:latin typeface="+mn-lt"/>
              <a:ea typeface="+mn-ea"/>
              <a:cs typeface="+mn-cs"/>
            </a:rPr>
            <a:t>SPUTATE L'ANIMA </a:t>
          </a:r>
          <a:r>
            <a:rPr lang="it-IT" sz="1100" b="0" i="0" baseline="0">
              <a:solidFill>
                <a:schemeClr val="dk1"/>
              </a:solidFill>
              <a:effectLst/>
              <a:latin typeface="+mn-lt"/>
              <a:ea typeface="+mn-ea"/>
              <a:cs typeface="+mn-cs"/>
            </a:rPr>
            <a:t>DAL PRIMO ALL'ULTIMO MINUTO, </a:t>
          </a:r>
          <a:r>
            <a:rPr lang="it-IT" sz="1100" b="1" i="0" baseline="0">
              <a:solidFill>
                <a:schemeClr val="dk1"/>
              </a:solidFill>
              <a:effectLst/>
              <a:latin typeface="+mn-lt"/>
              <a:ea typeface="+mn-ea"/>
              <a:cs typeface="+mn-cs"/>
            </a:rPr>
            <a:t>MANGIATE L'ERBA</a:t>
          </a:r>
          <a:r>
            <a:rPr lang="it-IT" sz="1100" b="0" i="0" baseline="0">
              <a:solidFill>
                <a:schemeClr val="dk1"/>
              </a:solidFill>
              <a:effectLst/>
              <a:latin typeface="+mn-lt"/>
              <a:ea typeface="+mn-ea"/>
              <a:cs typeface="+mn-cs"/>
            </a:rPr>
            <a:t>, LASCIATE MUSCOLI E POLMONI IN CAMPO E OTTERRETE QUELLO CHE MERITATE.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METTIAMOCI AL SERVIZIO DEL COMPAGNO, VI CHIEDO UNA COPERTURA IN PIU' QUANDO SERVE, IL PASSAGGIO A CHI E' MEGLIO POSIZIONATO...OGGI DOBBIAMO </a:t>
          </a:r>
          <a:r>
            <a:rPr kumimoji="0" lang="it-IT" sz="1100" b="1" i="0" u="none" strike="noStrike" kern="0" cap="small" spc="0" normalizeH="0" baseline="0" noProof="0">
              <a:ln>
                <a:noFill/>
              </a:ln>
              <a:solidFill>
                <a:prstClr val="black"/>
              </a:solidFill>
              <a:effectLst/>
              <a:uLnTx/>
              <a:uFillTx/>
              <a:latin typeface="+mn-lt"/>
              <a:ea typeface="+mn-ea"/>
              <a:cs typeface="+mn-cs"/>
            </a:rPr>
            <a:t>ANDARE OLTRE AL SINGOLO E PENSARE DA SQUADRA</a:t>
          </a:r>
          <a:r>
            <a:rPr kumimoji="0" lang="it-IT" sz="1100" b="0" i="0" u="none" strike="noStrike" kern="0" cap="small" spc="0" normalizeH="0" baseline="0" noProof="0">
              <a:ln>
                <a:noFill/>
              </a:ln>
              <a:solidFill>
                <a:prstClr val="black"/>
              </a:solidFill>
              <a:effectLst/>
              <a:uLnTx/>
              <a:uFillTx/>
              <a:latin typeface="+mn-lt"/>
              <a:ea typeface="+mn-ea"/>
              <a:cs typeface="+mn-cs"/>
            </a:rPr>
            <a:t>. OGGI ESISTONO SOLO I SUTURA. </a:t>
          </a:r>
          <a:r>
            <a:rPr kumimoji="0" lang="it-IT" sz="1100" b="1" i="0" u="none" strike="noStrike" kern="0" cap="small" spc="0" normalizeH="0" baseline="0" noProof="0">
              <a:ln>
                <a:noFill/>
              </a:ln>
              <a:solidFill>
                <a:prstClr val="black"/>
              </a:solidFill>
              <a:effectLst/>
              <a:uLnTx/>
              <a:uFillTx/>
              <a:latin typeface="+mn-lt"/>
              <a:ea typeface="+mn-ea"/>
              <a:cs typeface="+mn-cs"/>
            </a:rPr>
            <a:t>SE VOGLIAMO AVERE UNA POSSIBILITA' CE L'ABBIAMO COME COLLETTIVO</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 SOPRATTUTTO DOPO UN EVENTUALE VANTAGGIO.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SQUALIFICATO: SILVESTRI MATTEO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4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4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4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4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4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4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4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4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24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24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24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4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4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4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4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24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a:extLst>
            <a:ext uri="{FF2B5EF4-FFF2-40B4-BE49-F238E27FC236}">
              <a16:creationId xmlns:a16="http://schemas.microsoft.com/office/drawing/2014/main" id="{00000000-0008-0000-2400-000012000000}"/>
            </a:ext>
          </a:extLst>
        </xdr:cNvPr>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4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4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4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4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4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4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4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4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a:extLst>
            <a:ext uri="{FF2B5EF4-FFF2-40B4-BE49-F238E27FC236}">
              <a16:creationId xmlns:a16="http://schemas.microsoft.com/office/drawing/2014/main" id="{00000000-0008-0000-2400-00001B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2400-00001C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4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4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4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4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4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4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165</xdr:row>
      <xdr:rowOff>137585</xdr:rowOff>
    </xdr:to>
    <xdr:sp macro="" textlink="">
      <xdr:nvSpPr>
        <xdr:cNvPr id="35" name="CasellaDiTesto 34">
          <a:extLst>
            <a:ext uri="{FF2B5EF4-FFF2-40B4-BE49-F238E27FC236}">
              <a16:creationId xmlns:a16="http://schemas.microsoft.com/office/drawing/2014/main" id="{00000000-0008-0000-2400-000023000000}"/>
            </a:ext>
          </a:extLst>
        </xdr:cNvPr>
        <xdr:cNvSpPr txBox="1"/>
      </xdr:nvSpPr>
      <xdr:spPr>
        <a:xfrm>
          <a:off x="47625" y="376768"/>
          <a:ext cx="5180542" cy="26377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ABBIAMO GIA' DETTO MOLTO, SE NON TUTTO. </a:t>
          </a:r>
        </a:p>
        <a:p>
          <a:r>
            <a:rPr lang="it-IT" sz="1100" u="none" cap="small" baseline="0">
              <a:solidFill>
                <a:schemeClr val="dk1"/>
              </a:solidFill>
              <a:latin typeface="+mn-lt"/>
              <a:ea typeface="+mn-ea"/>
              <a:cs typeface="+mn-cs"/>
            </a:rPr>
            <a:t>INIZIAMO OGGI IL PERCORSO DI 4 PARTITE VERSO LA FINALE. NON SARA' UNA PASSEGGIATA MA E' BELLO COSI'.</a:t>
          </a:r>
        </a:p>
        <a:p>
          <a:r>
            <a:rPr lang="it-IT" sz="1100" u="none" cap="small" baseline="0">
              <a:solidFill>
                <a:schemeClr val="dk1"/>
              </a:solidFill>
              <a:latin typeface="+mn-lt"/>
              <a:ea typeface="+mn-ea"/>
              <a:cs typeface="+mn-cs"/>
            </a:rPr>
            <a:t>SECONDO ME ABBIAMO FATTO UNA BUONISSIMA STAGIONE, SIAMO CRESCIUTI INSIEME TATTICAMENTE CHE COME GRUPPO: E BADATE, E' PROPRIO IL GRUPPO CHE D'ORA IN POI FARA' LA DIFFERENZA, SONO LE MOTIVAZIONI CHE OGGI FARANNO LA DIFFERENZA. NELLA PARTITA DI COPPA CSI LORO SAPEVANO CHI AVEVANO DI FRONTE, HANNO TROVATO LE MOTIVAZIONI GIUSTE E SAPEVANO DI NON AVER NULLA DA PERDERE. COME OGGI, LORO LO SANNO CHE PER VINCERE DEVONO GIOCARE ALLA MORTE. E LO FARANNO.</a:t>
          </a:r>
        </a:p>
        <a:p>
          <a:r>
            <a:rPr lang="it-IT" sz="1100" u="none" cap="small" baseline="0">
              <a:solidFill>
                <a:schemeClr val="dk1"/>
              </a:solidFill>
              <a:latin typeface="+mn-lt"/>
              <a:ea typeface="+mn-ea"/>
              <a:cs typeface="+mn-cs"/>
            </a:rPr>
            <a:t>NOI SIAMO DISPOSTI A FARLO? ABBIAMO LA FORZA E LA VOGLIA DI REGALARCILA VITTORIA E UN'ALTRA SETTIMANA DI ALLENAMENTI? SONO QUESTE LE PARTITE   PER CUI CI SIAMO ALLENATI CON SOLE, PIOGGIA, CALDO, FREDDO, NEVE....ABBIAMO LA VOGLIA DI LOTTARE COME LEONI UNO DI FIANCO ALL'ALTRO?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LA RISPOSTA E' LA',  DENTRO AL RETTANGOLO VERDE. IO CREDO IN NOI.</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ROSSO/ DIDA, CAME, MEGLIO, ABI/  LUZ, GUERRO, BIU, BONNI/ WOLF  VENTU.</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CI METTIAMO A 4 IN LINEA A CENTROCAMPO. </a:t>
          </a:r>
        </a:p>
        <a:p>
          <a:r>
            <a:rPr lang="it-IT" sz="1100" u="none" cap="small" baseline="0">
              <a:solidFill>
                <a:schemeClr val="dk1"/>
              </a:solidFill>
              <a:latin typeface="+mn-lt"/>
              <a:ea typeface="+mn-ea"/>
              <a:cs typeface="+mn-cs"/>
            </a:rPr>
            <a:t>E' IL MODULO CHE PER COME SIAMO FATTI ADESSO A MIO AVVISO CI DA' PIU' GARANZIE. CI PERMETTE DI ARRIVARE CON PIU' FACILITA' AD OFFENDERE, MESSI COSI' IN CAMPO RIUSCIAMO A CREARE MOLTE PIU' PALLE GOL. </a:t>
          </a:r>
        </a:p>
        <a:p>
          <a:r>
            <a:rPr lang="it-IT" sz="1100" u="none" cap="small" baseline="0">
              <a:solidFill>
                <a:schemeClr val="dk1"/>
              </a:solidFill>
              <a:latin typeface="+mn-lt"/>
              <a:ea typeface="+mn-ea"/>
              <a:cs typeface="+mn-cs"/>
            </a:rPr>
            <a:t>E' ARMA A DOPPIO TAGLIO: SE LO INTERPRETIAMO BENE SO CHE LI  METTEREMO IN GROSSA DIFFICOLTA: DUE PUNTE CHE GIOCANO VICINE COSTRINGONO I LORO DUE CENTRALI A DEGLI 1vs1 E CERCANDO IL GIOCO IN FASCIA SE LE LORO MEZZE NON SI ALLAGRANO A RIPIEGARE E IL 3/4 NON SI ABBASSA ABBIAMO POTENZIALMENTE SEMPRE L'UOMO IN PIU'.  SE LO NTERPRETIAMO MALE INVECE SI RISCHIANO INFILATE DA PAURA PERCHE' HANNO IL 3/4 CHE BALLERA' TRA LE LINEE E LE MEZZE CHE POTREBBERO DARE A LORO L'UOMO IN PIU' IN MEZZO.</a:t>
          </a:r>
        </a:p>
        <a:p>
          <a:r>
            <a:rPr lang="it-IT" sz="1100" u="none" cap="small" baseline="0">
              <a:solidFill>
                <a:schemeClr val="dk1"/>
              </a:solidFill>
              <a:latin typeface="+mn-lt"/>
              <a:ea typeface="+mn-ea"/>
              <a:cs typeface="+mn-cs"/>
            </a:rPr>
            <a:t>PERCHE' FUNZIONI QUINDI E' NECESSARIO PORRE ATTENZIONE AD ALCUNE COSE, ORECCHIE APERTE:</a:t>
          </a:r>
        </a:p>
        <a:p>
          <a:r>
            <a:rPr lang="it-IT" sz="1100" u="none" cap="small" baseline="0">
              <a:solidFill>
                <a:schemeClr val="dk1"/>
              </a:solidFill>
              <a:latin typeface="+mn-lt"/>
              <a:ea typeface="+mn-ea"/>
              <a:cs typeface="+mn-cs"/>
            </a:rPr>
            <a:t>LA SQUADRA QUINDI DEVE ESSERE CORTISSIMA RAGAZZI: L'AGO DELLA BILANCIA SONO I DUE CENTRALI DI CENTROCAMPO E GLI ESTERNI.  BISOGNA ESSERE BRAVI A MUOVERSI A FISARMONICA  ACCOMPAGNARE L'AZIONE IN POSSESSO, RIPIEGARE IN NON POSSESSO. PER FAR FUNZIONARE LA SQUADRA BISOGNA ESSERE BRAVI A FARE QUESTO. QUANDO ATTACCHIAMO QUINDI BISOGNA SALIRE E ACCORCIARE LE DISTANZE CERCANDO DI GIOCARE TUTTI NELLA META' CAMPO AVVERSARIA. IN FASE DI NON POSSESSO INVECE E' FONDAMENTALE CHE GLI ESTERNI STRINGANO IN MEZZO AL CAMPO PER NON LASCIARE IN SUPERIORITA' IL CENTROCAMPO AVVERSARIO. ENTRAMBE LE PUNTE SEMPRE DIETRO LA LINEA DELLA PALLA</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DIFESA</a:t>
          </a:r>
          <a:r>
            <a:rPr lang="it-IT" sz="1100" u="none" cap="small" baseline="0">
              <a:solidFill>
                <a:schemeClr val="dk1"/>
              </a:solidFill>
              <a:latin typeface="+mn-lt"/>
              <a:ea typeface="+mn-ea"/>
              <a:cs typeface="+mn-cs"/>
            </a:rPr>
            <a:t>: DIFESA ALTA E GIRO PALLA VELOCE NELLA META' CAMPO AVVERSARIA. RICORDIAMOCI SEMPRE CHE ABBASSARSI VUOL DIRE DARGLI CORAGGIO E SOFFRIRE. SE RIUSCIAMO A STARE ALTI NE GUADAGNIAMO TUTTI. </a:t>
          </a:r>
        </a:p>
        <a:p>
          <a:r>
            <a:rPr lang="it-IT" sz="1100" u="none" cap="small" baseline="0">
              <a:solidFill>
                <a:schemeClr val="dk1"/>
              </a:solidFill>
              <a:latin typeface="+mn-lt"/>
              <a:ea typeface="+mn-ea"/>
              <a:cs typeface="+mn-cs"/>
            </a:rPr>
            <a:t>DAI TERZINI VORREI SINERGIA CON LA PROPRIA ALA. SCARICO E VADO  UNA VOLTA IO E UNA VOLTA L'ALA. SENNO' CI TROVIAMO IN DEBITO D'OSSIGENO. SEMPRE CON UN OCCHIO ALLA LINEA.</a:t>
          </a:r>
        </a:p>
        <a:p>
          <a:r>
            <a:rPr lang="it-IT" sz="1100" u="none" cap="small" baseline="0">
              <a:solidFill>
                <a:schemeClr val="dk1"/>
              </a:solidFill>
              <a:latin typeface="+mn-lt"/>
              <a:ea typeface="+mn-ea"/>
              <a:cs typeface="+mn-cs"/>
            </a:rPr>
            <a:t>OGGI E' FONDAMENTALE ESSERE AGGRESSIVI NEI FRANGENTI IN CUI PER TRADIZIONE SIAMO CARENTI: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OGNUNO NE  BATTEZZA UNO E SE LO TIENE STRETTO</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CENTROCAMPO</a:t>
          </a:r>
          <a:r>
            <a:rPr lang="it-IT" sz="1100" u="none" cap="small" baseline="0">
              <a:solidFill>
                <a:schemeClr val="dk1"/>
              </a:solidFill>
              <a:latin typeface="+mn-lt"/>
              <a:ea typeface="+mn-ea"/>
              <a:cs typeface="+mn-cs"/>
            </a:rPr>
            <a:t>:  GUERRO E BIU. SERVE FISICITA' E INTELLIGENZA TATTICA. </a:t>
          </a:r>
        </a:p>
        <a:p>
          <a:r>
            <a:rPr lang="it-IT" sz="1100" u="none" cap="small" baseline="0">
              <a:solidFill>
                <a:schemeClr val="dk1"/>
              </a:solidFill>
              <a:latin typeface="+mn-lt"/>
              <a:ea typeface="+mn-ea"/>
              <a:cs typeface="+mn-cs"/>
            </a:rPr>
            <a:t>SERVE SFALSARSI E ACCOMPAGNARE L'AZIONE, VIETATO FARSI TIRARE FUORI POSIZIONE. IN NON POSSESSO UNO SI SFALSA . PER IL RESTO CERCHIAMO DI APRIRE VELOCEMENTE SULLE FASCE O SFRUTTARE LE PUNTE QUANDO VENGONO INCONTRO. </a:t>
          </a:r>
        </a:p>
        <a:p>
          <a:r>
            <a:rPr lang="it-IT" sz="1100" u="none" cap="small" baseline="0">
              <a:solidFill>
                <a:schemeClr val="dk1"/>
              </a:solidFill>
              <a:latin typeface="+mn-lt"/>
              <a:ea typeface="+mn-ea"/>
              <a:cs typeface="+mn-cs"/>
            </a:rPr>
            <a:t>LUZ E BONNI INVECE STRINGERANNO UNA DECINA DI METRI DENTRO IL CAMPO PER NON LASCIARE LA SUPERIORITA' A LORO CON LE MEZZE, MA SEMPRE UN OCCHIO ANCHE PER RADDOPPIARE I LORO ESTERNI.</a:t>
          </a: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O IL TAGLIO IN PROFONDITA'. </a:t>
          </a:r>
        </a:p>
        <a:p>
          <a:r>
            <a:rPr lang="it-IT" sz="1100" u="none" cap="small" baseline="0">
              <a:solidFill>
                <a:schemeClr val="dk1"/>
              </a:solidFill>
              <a:latin typeface="+mn-lt"/>
              <a:ea typeface="+mn-ea"/>
              <a:cs typeface="+mn-cs"/>
            </a:rPr>
            <a:t>I MOVIMENTI SONO I SOLITI: TERZINO CHE PUO' GIOCARE SULL'ALA DAVANTI A LUI O SUL CC. POI PUO' SOVRAPPORRE LUI O LA STESSA ALA ATTACCA LA PROFONDITA'. IN AREA CENTRAVNTI CHE VA SUL PRIMO PALO, SECONDA PUNTA SUIL DISCHETTO, L'ALTRA ALA ATTACCA IL SECONDO PALO E UNO DEI DUE CC ACCOMPAGNA ARRIVANDO AL LIMITE.</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ATTACCO:</a:t>
          </a:r>
          <a:r>
            <a:rPr lang="it-IT" sz="1100" u="none" cap="small" baseline="0">
              <a:solidFill>
                <a:schemeClr val="dk1"/>
              </a:solidFill>
              <a:latin typeface="+mn-lt"/>
              <a:ea typeface="+mn-ea"/>
              <a:cs typeface="+mn-cs"/>
            </a:rPr>
            <a:t>  VENTU PUNTA CENTRALE, CON WOLF AL FIANCO. DELLE ALI. BES PUOI GIOCARGLI DIETRO DI QUALCHE METRO, PUOI SVARIARE TRA LE LINEE. IN POSSESSO CERCATI LO SPAZIO GIUSTO IN NON POSSESSO SEI IL PRIMO A FAR PARTIRE EVENTUALMENTE IL PRESSING.  MENTRE IN NON POSSESSO E' FONDAMENTALE PERO' CHE SI STIA TUTTI DIETRO ALLA LINEA DEL PALLONE.  LE DUE PUNTE SONO LE PRIME A DIFENDERE. QUINDI SPIRITO DI SACRIFICIO: SEI TU CHE VAI A INFASTIDIRE IL LORO VERTICE BASSO DI CC.</a:t>
          </a:r>
        </a:p>
        <a:p>
          <a:r>
            <a:rPr lang="it-IT" sz="1100" u="none" cap="small" baseline="0">
              <a:solidFill>
                <a:schemeClr val="dk1"/>
              </a:solidFill>
              <a:latin typeface="+mn-lt"/>
              <a:ea typeface="+mn-ea"/>
              <a:cs typeface="+mn-cs"/>
            </a:rPr>
            <a:t>IMPORTANTE: NEL CASO IN CUI IL CENTRAVANTI RICEVA SPALLE  ALLA PORTA CHE GLI ESTERNI TAGLINO EH? SE INVECE SI DOVESSE ARRIVARE SUL FONDO PER IL CROSS, 1P CHE ATTACCA IL PRIMO PALO 2P SUL DISCHETTO, L'ESTERNO DAL LATO OPPOSTO ESSERE SUL SECONDO PALO E UN CC AL LIMITE.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OBIETTIVI PRIMARI: PRENDERE PUNIZIONI IMPORTANTI, TIRARE IN PORTA. LO DICO A TE VENYU CHE SPESSO SEI STOICO E RESTI IN PIEDI A OLTRANZA....CASCA SE TI TOCCANO FACCIAMOCI FURBI.</a:t>
          </a:r>
        </a:p>
        <a:p>
          <a:r>
            <a:rPr lang="it-IT" sz="1100" u="none" cap="small" baseline="0">
              <a:solidFill>
                <a:schemeClr val="dk1"/>
              </a:solidFill>
              <a:latin typeface="+mn-lt"/>
              <a:ea typeface="+mn-ea"/>
              <a:cs typeface="+mn-cs"/>
            </a:rPr>
            <a:t>RIENTRATE ENTRAMBE A SALTARE IN AREA SULLE PALLE INATTIVE A SFAVORE. ALTO RESTA LUZ E SE RECUPERIAMO PALLA PROVIAMO TALVOLTA A SFRUTTARE LA RIPARTENZA IN VELOCITA' .</a:t>
          </a:r>
        </a:p>
        <a:p>
          <a:r>
            <a:rPr lang="it-IT" sz="1100" u="none" cap="small" baseline="0">
              <a:solidFill>
                <a:schemeClr val="dk1"/>
              </a:solidFill>
              <a:latin typeface="+mn-lt"/>
              <a:ea typeface="+mn-ea"/>
              <a:cs typeface="+mn-cs"/>
            </a:rPr>
            <a:t>IN QUESTE PARTITE LE OCCASIONI CHE CAPITANO VANNO SFRUTTATE. </a:t>
          </a:r>
        </a:p>
        <a:p>
          <a:r>
            <a:rPr lang="it-IT" sz="1100" u="none" cap="small" baseline="0">
              <a:solidFill>
                <a:schemeClr val="dk1"/>
              </a:solidFill>
              <a:latin typeface="+mn-lt"/>
              <a:ea typeface="+mn-ea"/>
              <a:cs typeface="+mn-cs"/>
            </a:rPr>
            <a:t>FONDAMENTALE: DOBBIAMO TENERE SU IL PALLONE, FACCIAMO RESPIRARE LA SQUADRA RAGAZZI.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RISCALDAMENTO: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QUESTE PARTITE VANNO AFFRONTATE A LIVELLO MENTALE CON SERENITA'E CONCENTRAZIONE MENTRE  A LIVELLO FISICO SERVE TANTA TANTA TANTA CATTIVERIA AGONISTICA: SEMPRE IN RADDOPPIO, SEMPRE UN AIUTO AL COMPAGNO. </a:t>
          </a:r>
        </a:p>
        <a:p>
          <a:r>
            <a:rPr lang="it-IT" sz="1100" b="0" u="none" cap="small" baseline="0">
              <a:solidFill>
                <a:schemeClr val="dk1"/>
              </a:solidFill>
              <a:latin typeface="+mn-lt"/>
              <a:ea typeface="+mn-ea"/>
              <a:cs typeface="+mn-cs"/>
            </a:rPr>
            <a:t>QUESTE PARTITE SI VINCONO CON LA CONCENTRAZIONE, IN OGNI FRANGENTE,MAI STACCARE LA SPINA NEANCHE PER UN SECONDO. SONO GLI EPISODI, I DETTAGLI CHE IL PIU' DELLE VOLTE LE DECIDONO QUESTE PARTITE.</a:t>
          </a:r>
        </a:p>
        <a:p>
          <a:r>
            <a:rPr lang="it-IT" sz="1100" b="0" u="none" cap="small" baseline="0">
              <a:solidFill>
                <a:schemeClr val="dk1"/>
              </a:solidFill>
              <a:latin typeface="+mn-lt"/>
              <a:ea typeface="+mn-ea"/>
              <a:cs typeface="+mn-cs"/>
            </a:rPr>
            <a:t>PERCIO' MASSIMA ATTENZIONE NELLE SOLITE COSE, I DISIMPEGNI DIETRO, LE RIMESSE LATERALI, LE PALLE INATTIVE.</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DOVE MIGLIORARE? PALLA INATTIVA, CORNER O PUNIZIONI LATERALI. RAGA E' IL PIU' FURBO, IL PIU' CORAGGIOSO CHE RIESCE AD ANDARSI A PRENDERE LA PALLA. CREDIAMOCI!</a:t>
          </a:r>
        </a:p>
        <a:p>
          <a:endParaRPr lang="it-IT" sz="1100" u="none" cap="small" baseline="0">
            <a:solidFill>
              <a:schemeClr val="dk1"/>
            </a:solidFill>
            <a:latin typeface="+mn-lt"/>
            <a:ea typeface="+mn-ea"/>
            <a:cs typeface="+mn-cs"/>
          </a:endParaRPr>
        </a:p>
        <a:p>
          <a:r>
            <a:rPr lang="it-IT" sz="1100" b="1" cap="small" baseline="0">
              <a:solidFill>
                <a:schemeClr val="dk1"/>
              </a:solidFill>
              <a:effectLst/>
              <a:latin typeface="+mn-lt"/>
              <a:ea typeface="+mn-ea"/>
              <a:cs typeface="+mn-cs"/>
            </a:rPr>
            <a:t>CURIAMO I DETTAGLI </a:t>
          </a:r>
          <a:r>
            <a:rPr lang="it-IT" sz="1100" cap="small" baseline="0">
              <a:solidFill>
                <a:schemeClr val="dk1"/>
              </a:solidFill>
              <a:effectLst/>
              <a:latin typeface="+mn-lt"/>
              <a:ea typeface="+mn-ea"/>
              <a:cs typeface="+mn-cs"/>
            </a:rPr>
            <a:t>IN OGNI ANGOLO DI CAMPO, GIOCHIAMO COL CRONOMETRO SE SARA' NECESSARIO, DAVANTI PRENDIAMO FALLI E FACCIAMO RESPIRARE LA SQUADRA, DIETRO ATTENZIONE AI DISIMPEGNI. </a:t>
          </a:r>
          <a:endParaRPr lang="it-IT">
            <a:effectLst/>
          </a:endParaRPr>
        </a:p>
        <a:p>
          <a:r>
            <a:rPr lang="it-IT" sz="1100" cap="small" baseline="0">
              <a:solidFill>
                <a:schemeClr val="dk1"/>
              </a:solidFill>
              <a:effectLst/>
              <a:latin typeface="+mn-lt"/>
              <a:ea typeface="+mn-ea"/>
              <a:cs typeface="+mn-cs"/>
            </a:rPr>
            <a:t>SAPPIAMO CHE CI VUOLE </a:t>
          </a:r>
          <a:r>
            <a:rPr lang="it-IT" sz="1100" b="1" cap="small" baseline="0">
              <a:solidFill>
                <a:schemeClr val="dk1"/>
              </a:solidFill>
              <a:effectLst/>
              <a:latin typeface="+mn-lt"/>
              <a:ea typeface="+mn-ea"/>
              <a:cs typeface="+mn-cs"/>
            </a:rPr>
            <a:t>CONCENTRAZIONE</a:t>
          </a:r>
          <a:r>
            <a:rPr lang="it-IT" sz="1100" cap="small" baseline="0">
              <a:solidFill>
                <a:schemeClr val="dk1"/>
              </a:solidFill>
              <a:effectLst/>
              <a:latin typeface="+mn-lt"/>
              <a:ea typeface="+mn-ea"/>
              <a:cs typeface="+mn-cs"/>
            </a:rPr>
            <a:t> E CI VOGLIONO I </a:t>
          </a:r>
          <a:r>
            <a:rPr lang="it-IT" sz="1100" b="1" cap="small" baseline="0">
              <a:solidFill>
                <a:schemeClr val="dk1"/>
              </a:solidFill>
              <a:effectLst/>
              <a:latin typeface="+mn-lt"/>
              <a:ea typeface="+mn-ea"/>
              <a:cs typeface="+mn-cs"/>
            </a:rPr>
            <a:t>MARONI </a:t>
          </a:r>
          <a:r>
            <a:rPr lang="it-IT" sz="1100" cap="small" baseline="0">
              <a:solidFill>
                <a:schemeClr val="dk1"/>
              </a:solidFill>
              <a:effectLst/>
              <a:latin typeface="+mn-lt"/>
              <a:ea typeface="+mn-ea"/>
              <a:cs typeface="+mn-cs"/>
            </a:rPr>
            <a:t>PER ANDARE AVANTI. E LI ABBIAMO RAGAZZI! VANNO SOLO TIRATI FUORI: PER ALZARE 5 TITOLI IN UNA STAGIONE CI VOGLIONO DEI MARONI GIGANTI.  VANNO SOLO MESSI IN CAMPO, PERCHE SE LI TENIAMO NELLE BRAGHE NON SERVONO. </a:t>
          </a:r>
          <a:endParaRPr lang="it-IT">
            <a:effectLst/>
          </a:endParaRPr>
        </a:p>
        <a:p>
          <a:endParaRPr lang="it-IT" sz="1100" cap="small" baseline="0">
            <a:solidFill>
              <a:schemeClr val="dk1"/>
            </a:solidFill>
            <a:effectLst/>
            <a:latin typeface="+mn-lt"/>
            <a:ea typeface="+mn-ea"/>
            <a:cs typeface="+mn-cs"/>
          </a:endParaRPr>
        </a:p>
        <a:p>
          <a:pPr eaLnBrk="1" fontAlgn="auto" latinLnBrk="0" hangingPunct="1"/>
          <a:r>
            <a:rPr lang="it-IT" sz="1100" b="0" i="0" u="sng" cap="small" baseline="0">
              <a:solidFill>
                <a:schemeClr val="dk1"/>
              </a:solidFill>
              <a:effectLst/>
              <a:latin typeface="+mn-lt"/>
              <a:ea typeface="+mn-ea"/>
              <a:cs typeface="+mn-cs"/>
            </a:rPr>
            <a:t>CALCI D'ANGOLO, BISOGNA ENTRARE CON CATTIVERIA</a:t>
          </a:r>
          <a:endParaRPr lang="it-IT">
            <a:effectLst/>
          </a:endParaRPr>
        </a:p>
        <a:p>
          <a:pPr eaLnBrk="1" fontAlgn="auto" latinLnBrk="0" hangingPunct="1"/>
          <a:r>
            <a:rPr lang="it-IT" sz="1100" b="0" i="0" baseline="0">
              <a:solidFill>
                <a:schemeClr val="dk1"/>
              </a:solidFill>
              <a:effectLst/>
              <a:latin typeface="+mn-lt"/>
              <a:ea typeface="+mn-ea"/>
              <a:cs typeface="+mn-cs"/>
            </a:rPr>
            <a:t>-RIGORI: MEGLIO, </a:t>
          </a:r>
          <a:endParaRPr lang="it-IT">
            <a:effectLst/>
          </a:endParaRPr>
        </a:p>
        <a:p>
          <a:pPr eaLnBrk="1" fontAlgn="auto" latinLnBrk="0" hangingPunct="1"/>
          <a:r>
            <a:rPr lang="it-IT" sz="1100" b="0" i="0" baseline="0">
              <a:solidFill>
                <a:schemeClr val="dk1"/>
              </a:solidFill>
              <a:effectLst/>
              <a:latin typeface="+mn-lt"/>
              <a:ea typeface="+mn-ea"/>
              <a:cs typeface="+mn-cs"/>
            </a:rPr>
            <a:t>-PUNIZIONI:  MEGLIO/BONNI/WOLF</a:t>
          </a:r>
          <a:endParaRPr lang="it-IT">
            <a:effectLst/>
          </a:endParaRPr>
        </a:p>
        <a:p>
          <a:pPr eaLnBrk="1" fontAlgn="auto" latinLnBrk="0" hangingPunct="1"/>
          <a:r>
            <a:rPr lang="it-IT" sz="1100" b="0" i="0" baseline="0">
              <a:solidFill>
                <a:schemeClr val="dk1"/>
              </a:solidFill>
              <a:effectLst/>
              <a:latin typeface="+mn-lt"/>
              <a:ea typeface="+mn-ea"/>
              <a:cs typeface="+mn-cs"/>
            </a:rPr>
            <a:t>- ANGOLI: SCHEMA</a:t>
          </a:r>
          <a:endParaRPr lang="it-IT">
            <a:effectLst/>
          </a:endParaRPr>
        </a:p>
        <a:p>
          <a:pPr eaLnBrk="1" fontAlgn="auto" latinLnBrk="0" hangingPunct="1"/>
          <a:r>
            <a:rPr lang="it-IT" sz="1100" b="0" i="0" baseline="0">
              <a:solidFill>
                <a:schemeClr val="dk1"/>
              </a:solidFill>
              <a:effectLst/>
              <a:latin typeface="+mn-lt"/>
              <a:ea typeface="+mn-ea"/>
              <a:cs typeface="+mn-cs"/>
            </a:rPr>
            <a:t>PER PASSARE IL TURNO BISOGNA ESSERE DISPOSTI AL SACRIFICIO E AL RISPETTO DEL RUOLO AFFIDATO. OGNUNO DIA IL MEGLIO DI SE' E GIOCHI PER LA SQUADRA.</a:t>
          </a:r>
          <a:endParaRPr lang="it-IT">
            <a:effectLst/>
          </a:endParaRPr>
        </a:p>
        <a:p>
          <a:pPr eaLnBrk="1" fontAlgn="auto" latinLnBrk="0" hangingPunct="1"/>
          <a:r>
            <a:rPr lang="it-IT" sz="1100" b="1" i="0" u="sng" cap="small" baseline="0">
              <a:solidFill>
                <a:schemeClr val="dk1"/>
              </a:solidFill>
              <a:effectLst/>
              <a:latin typeface="+mn-lt"/>
              <a:ea typeface="+mn-ea"/>
              <a:cs typeface="+mn-cs"/>
            </a:rPr>
            <a:t>RACCOMANDAZIONI:</a:t>
          </a:r>
          <a:endParaRPr lang="it-IT">
            <a:effectLst/>
          </a:endParaRPr>
        </a:p>
        <a:p>
          <a:pPr eaLnBrk="1" fontAlgn="auto" latinLnBrk="0" hangingPunct="1"/>
          <a:r>
            <a:rPr lang="it-IT" sz="1100" b="0" i="0" cap="small" baseline="0">
              <a:solidFill>
                <a:schemeClr val="dk1"/>
              </a:solidFill>
              <a:effectLst/>
              <a:latin typeface="+mn-lt"/>
              <a:ea typeface="+mn-ea"/>
              <a:cs typeface="+mn-cs"/>
            </a:rPr>
            <a:t>SACRIFICIO</a:t>
          </a:r>
          <a:endParaRPr lang="it-IT">
            <a:effectLst/>
          </a:endParaRPr>
        </a:p>
        <a:p>
          <a:pPr eaLnBrk="1" fontAlgn="auto" latinLnBrk="0" hangingPunct="1"/>
          <a:r>
            <a:rPr lang="it-IT" sz="1100" b="0" i="0" cap="small" baseline="0">
              <a:solidFill>
                <a:schemeClr val="dk1"/>
              </a:solidFill>
              <a:effectLst/>
              <a:latin typeface="+mn-lt"/>
              <a:ea typeface="+mn-ea"/>
              <a:cs typeface="+mn-cs"/>
            </a:rPr>
            <a:t>RIMESSE LATERALI A SFAVORE: ATTACCATI, NON A DUE METRI</a:t>
          </a:r>
          <a:endParaRPr lang="it-IT">
            <a:effectLst/>
          </a:endParaRPr>
        </a:p>
        <a:p>
          <a:pPr eaLnBrk="1" fontAlgn="auto" latinLnBrk="0" hangingPunct="1"/>
          <a:r>
            <a:rPr lang="it-IT" sz="1100" b="0" i="0" cap="small" baseline="0">
              <a:solidFill>
                <a:schemeClr val="dk1"/>
              </a:solidFill>
              <a:effectLst/>
              <a:latin typeface="+mn-lt"/>
              <a:ea typeface="+mn-ea"/>
              <a:cs typeface="+mn-cs"/>
            </a:rPr>
            <a:t>RIMESSE LATERALI A FAVORE: MOVIMENTO</a:t>
          </a:r>
          <a:endParaRPr lang="it-IT">
            <a:effectLst/>
          </a:endParaRPr>
        </a:p>
        <a:p>
          <a:pPr eaLnBrk="1" fontAlgn="auto" latinLnBrk="0" hangingPunct="1"/>
          <a:r>
            <a:rPr lang="it-IT" sz="1100" b="0" i="0" baseline="0">
              <a:solidFill>
                <a:schemeClr val="dk1"/>
              </a:solidFill>
              <a:effectLst/>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endParaRPr lang="it-IT">
            <a:effectLst/>
          </a:endParaRPr>
        </a:p>
        <a:p>
          <a:pPr eaLnBrk="1" fontAlgn="auto" latinLnBrk="0" hangingPunct="1"/>
          <a:r>
            <a:rPr lang="it-IT" sz="1100" b="0" i="0" baseline="0">
              <a:solidFill>
                <a:schemeClr val="dk1"/>
              </a:solidFill>
              <a:effectLst/>
              <a:latin typeface="+mn-lt"/>
              <a:ea typeface="+mn-ea"/>
              <a:cs typeface="+mn-cs"/>
            </a:rPr>
            <a:t> </a:t>
          </a:r>
          <a:endParaRPr lang="it-IT">
            <a:effectLst/>
          </a:endParaRPr>
        </a:p>
        <a:p>
          <a:pPr eaLnBrk="1" fontAlgn="auto" latinLnBrk="0" hangingPunct="1"/>
          <a:r>
            <a:rPr lang="it-IT" sz="1100" b="1" i="0" baseline="0">
              <a:solidFill>
                <a:schemeClr val="dk1"/>
              </a:solidFill>
              <a:effectLst/>
              <a:latin typeface="+mn-lt"/>
              <a:ea typeface="+mn-ea"/>
              <a:cs typeface="+mn-cs"/>
            </a:rPr>
            <a:t>INTERVALLO:</a:t>
          </a:r>
          <a:endParaRPr lang="it-IT">
            <a:effectLst/>
          </a:endParaRPr>
        </a:p>
        <a:p>
          <a:pPr eaLnBrk="1" fontAlgn="auto" latinLnBrk="0" hangingPunct="1"/>
          <a:r>
            <a:rPr lang="it-IT" sz="1100" b="1" i="0" baseline="0">
              <a:solidFill>
                <a:schemeClr val="dk1"/>
              </a:solidFill>
              <a:effectLst/>
              <a:latin typeface="+mn-lt"/>
              <a:ea typeface="+mn-ea"/>
              <a:cs typeface="+mn-cs"/>
            </a:rPr>
            <a:t>CALI DI CONCENTRAZIONE</a:t>
          </a:r>
          <a:endParaRPr lang="it-IT">
            <a:effectLst/>
          </a:endParaRPr>
        </a:p>
        <a:p>
          <a:pPr eaLnBrk="1" fontAlgn="auto" latinLnBrk="0" hangingPunct="1"/>
          <a:r>
            <a:rPr lang="it-IT" sz="1100" b="1" i="0" baseline="0">
              <a:solidFill>
                <a:schemeClr val="dk1"/>
              </a:solidFill>
              <a:effectLst/>
              <a:latin typeface="+mn-lt"/>
              <a:ea typeface="+mn-ea"/>
              <a:cs typeface="+mn-cs"/>
            </a:rPr>
            <a:t>GESTIONE DEI TEMPI DI GIOCO</a:t>
          </a:r>
          <a:endParaRPr lang="it-IT">
            <a:effectLst/>
          </a:endParaRPr>
        </a:p>
        <a:p>
          <a:pPr eaLnBrk="1" fontAlgn="auto" latinLnBrk="0" hangingPunct="1"/>
          <a:r>
            <a:rPr lang="it-IT" sz="1100" b="1" i="0" baseline="0">
              <a:solidFill>
                <a:schemeClr val="dk1"/>
              </a:solidFill>
              <a:effectLst/>
              <a:latin typeface="+mn-lt"/>
              <a:ea typeface="+mn-ea"/>
              <a:cs typeface="+mn-cs"/>
            </a:rPr>
            <a:t>FURBIZIA, GUADAGNIAMO CALCI PIAZZATI</a:t>
          </a:r>
          <a:endParaRPr lang="it-IT">
            <a:effectLst/>
          </a:endParaRPr>
        </a:p>
        <a:p>
          <a:pPr eaLnBrk="1" fontAlgn="auto" latinLnBrk="0" hangingPunct="1"/>
          <a:r>
            <a:rPr lang="it-IT" sz="1100" b="1" i="0" baseline="0">
              <a:solidFill>
                <a:schemeClr val="dk1"/>
              </a:solidFill>
              <a:effectLst/>
              <a:latin typeface="+mn-lt"/>
              <a:ea typeface="+mn-ea"/>
              <a:cs typeface="+mn-cs"/>
            </a:rPr>
            <a:t>DAVANTI TENIAMO SU QUALCHE PALLA E FACCIAMO RESPIRARE LA SQUADRA</a:t>
          </a:r>
          <a:endParaRPr lang="it-IT">
            <a:effectLst/>
          </a:endParaRPr>
        </a:p>
        <a:p>
          <a:pPr eaLnBrk="1" fontAlgn="auto" latinLnBrk="0" hangingPunct="1"/>
          <a:r>
            <a:rPr lang="it-IT" sz="1100" b="1" i="0" baseline="0">
              <a:solidFill>
                <a:schemeClr val="dk1"/>
              </a:solidFill>
              <a:effectLst/>
              <a:latin typeface="+mn-lt"/>
              <a:ea typeface="+mn-ea"/>
              <a:cs typeface="+mn-cs"/>
            </a:rPr>
            <a:t>NON ABBASSARSI TROPPO SE NO SI SOFFRE COME ULTIMI MINUTI SPESSO SUCCEDE</a:t>
          </a:r>
          <a:endParaRPr lang="it-IT">
            <a:effectLst/>
          </a:endParaRPr>
        </a:p>
        <a:p>
          <a:pPr eaLnBrk="1" fontAlgn="auto" latinLnBrk="0" hangingPunct="1"/>
          <a:r>
            <a:rPr lang="it-IT" sz="1100" b="1" i="0" baseline="0">
              <a:solidFill>
                <a:schemeClr val="dk1"/>
              </a:solidFill>
              <a:effectLst/>
              <a:latin typeface="+mn-lt"/>
              <a:ea typeface="+mn-ea"/>
              <a:cs typeface="+mn-cs"/>
            </a:rPr>
            <a:t>INTERDIZIONE PIU' DECISA</a:t>
          </a:r>
          <a:endParaRPr lang="it-IT">
            <a:effectLst/>
          </a:endParaRPr>
        </a:p>
        <a:p>
          <a:pPr eaLnBrk="1" fontAlgn="auto" latinLnBrk="0" hangingPunct="1"/>
          <a:r>
            <a:rPr lang="it-IT" sz="1100" b="1" i="0" baseline="0">
              <a:solidFill>
                <a:schemeClr val="dk1"/>
              </a:solidFill>
              <a:effectLst/>
              <a:latin typeface="+mn-lt"/>
              <a:ea typeface="+mn-ea"/>
              <a:cs typeface="+mn-cs"/>
            </a:rPr>
            <a:t>CENTRARE LO SPECCHIO</a:t>
          </a:r>
          <a:endParaRPr lang="it-IT">
            <a:effectLst/>
          </a:endParaRPr>
        </a:p>
        <a:p>
          <a:pPr eaLnBrk="1" fontAlgn="auto" latinLnBrk="0" hangingPunct="1"/>
          <a:r>
            <a:rPr lang="it-IT" sz="1100" b="1" i="0" baseline="0">
              <a:solidFill>
                <a:schemeClr val="dk1"/>
              </a:solidFill>
              <a:effectLst/>
              <a:latin typeface="+mn-lt"/>
              <a:ea typeface="+mn-ea"/>
              <a:cs typeface="+mn-cs"/>
            </a:rPr>
            <a:t>RALLENTARE O ACCELERARE IL RITMO</a:t>
          </a:r>
          <a:endParaRPr lang="it-IT">
            <a:effectLst/>
          </a:endParaRPr>
        </a:p>
        <a:p>
          <a:pPr eaLnBrk="1" fontAlgn="auto" latinLnBrk="0" hangingPunct="1"/>
          <a:r>
            <a:rPr lang="it-IT" sz="1100" b="1" i="0" baseline="0">
              <a:solidFill>
                <a:schemeClr val="dk1"/>
              </a:solidFill>
              <a:effectLst/>
              <a:latin typeface="+mn-lt"/>
              <a:ea typeface="+mn-ea"/>
              <a:cs typeface="+mn-cs"/>
            </a:rPr>
            <a:t>SE SIAMO SOTTO: RICORDARE CHE SI PUO' RIBALTARE</a:t>
          </a:r>
          <a:endParaRPr lang="it-IT" sz="1100" b="0" i="0" baseline="0">
            <a:solidFill>
              <a:schemeClr val="dk1"/>
            </a:solidFill>
            <a:effectLst/>
            <a:latin typeface="+mn-lt"/>
            <a:ea typeface="+mn-ea"/>
            <a:cs typeface="+mn-cs"/>
          </a:endParaRPr>
        </a:p>
        <a:p>
          <a:pPr eaLnBrk="1" fontAlgn="auto" latinLnBrk="0" hangingPunct="1"/>
          <a:r>
            <a:rPr lang="it-IT" sz="1100" b="1" i="0" baseline="0">
              <a:solidFill>
                <a:schemeClr val="dk1"/>
              </a:solidFill>
              <a:effectLst/>
              <a:latin typeface="+mn-lt"/>
              <a:ea typeface="+mn-ea"/>
              <a:cs typeface="+mn-cs"/>
            </a:rPr>
            <a:t>SE SIAMO SOPRA: RICORDARE CHE LO SVARIONE E' SEMPRE DIETRO L'ANGOLO.</a:t>
          </a:r>
        </a:p>
        <a:p>
          <a:pPr eaLnBrk="1" fontAlgn="auto" latinLnBrk="0" hangingPunct="1"/>
          <a:endParaRPr lang="it-IT" sz="1100" b="1" i="0" baseline="0">
            <a:solidFill>
              <a:schemeClr val="dk1"/>
            </a:solidFill>
            <a:effectLst/>
            <a:latin typeface="+mn-lt"/>
            <a:ea typeface="+mn-ea"/>
            <a:cs typeface="+mn-cs"/>
          </a:endParaRPr>
        </a:p>
        <a:p>
          <a:pPr eaLnBrk="1" fontAlgn="auto" latinLnBrk="0" hangingPunct="1"/>
          <a:r>
            <a:rPr lang="it-IT" sz="1100" b="1" i="0" baseline="0">
              <a:solidFill>
                <a:schemeClr val="dk1"/>
              </a:solidFill>
              <a:effectLst/>
              <a:latin typeface="+mn-lt"/>
              <a:ea typeface="+mn-ea"/>
              <a:cs typeface="+mn-cs"/>
            </a:rPr>
            <a:t>loro squalificati: CHIESI LUCA e BONSANTO FULVIO</a:t>
          </a:r>
          <a:endParaRPr lang="it-IT">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08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08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08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08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08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08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08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08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65240</xdr:colOff>
      <xdr:row>2</xdr:row>
      <xdr:rowOff>45147</xdr:rowOff>
    </xdr:from>
    <xdr:to>
      <xdr:col>8</xdr:col>
      <xdr:colOff>398615</xdr:colOff>
      <xdr:row>172</xdr:row>
      <xdr:rowOff>52191</xdr:rowOff>
    </xdr:to>
    <xdr:sp macro="" textlink="">
      <xdr:nvSpPr>
        <xdr:cNvPr id="36" name="CasellaDiTesto 35">
          <a:extLst>
            <a:ext uri="{FF2B5EF4-FFF2-40B4-BE49-F238E27FC236}">
              <a16:creationId xmlns:a16="http://schemas.microsoft.com/office/drawing/2014/main" id="{00000000-0008-0000-0800-000024000000}"/>
            </a:ext>
          </a:extLst>
        </xdr:cNvPr>
        <xdr:cNvSpPr txBox="1"/>
      </xdr:nvSpPr>
      <xdr:spPr>
        <a:xfrm>
          <a:off x="65240" y="384394"/>
          <a:ext cx="5174163" cy="27068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POCHE COSE. </a:t>
          </a: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APPROCCIO SERENO </a:t>
          </a:r>
          <a:r>
            <a:rPr lang="it-IT" sz="1100" u="none" cap="small" baseline="0">
              <a:solidFill>
                <a:schemeClr val="dk1"/>
              </a:solidFill>
              <a:latin typeface="+mn-lt"/>
              <a:ea typeface="+mn-ea"/>
              <a:cs typeface="+mn-cs"/>
            </a:rPr>
            <a:t>AL MATCH COME SEMPRE, ABBIAMO IMPARATO CHE LA </a:t>
          </a:r>
          <a:r>
            <a:rPr lang="it-IT" sz="1100" b="1" u="none" cap="small" baseline="0">
              <a:solidFill>
                <a:schemeClr val="dk1"/>
              </a:solidFill>
              <a:latin typeface="+mn-lt"/>
              <a:ea typeface="+mn-ea"/>
              <a:cs typeface="+mn-cs"/>
            </a:rPr>
            <a:t>POSITIVITA' MENTALE E LA CONSAPEVOLEZZA DEL GRUPPO CHE SIAMO SONO LE ARMI IN PIU' IN QUESTE PARTITE. MA </a:t>
          </a:r>
          <a:r>
            <a:rPr lang="it-IT" sz="1100" u="none" cap="small" baseline="0">
              <a:solidFill>
                <a:schemeClr val="dk1"/>
              </a:solidFill>
              <a:latin typeface="+mn-lt"/>
              <a:ea typeface="+mn-ea"/>
              <a:cs typeface="+mn-cs"/>
            </a:rPr>
            <a:t>PER PORTARLA A CASA SERVONO </a:t>
          </a:r>
          <a:r>
            <a:rPr lang="it-IT" sz="1100" b="1" u="none" cap="small" baseline="0">
              <a:solidFill>
                <a:schemeClr val="dk1"/>
              </a:solidFill>
              <a:latin typeface="+mn-lt"/>
              <a:ea typeface="+mn-ea"/>
              <a:cs typeface="+mn-cs"/>
            </a:rPr>
            <a:t>LITRI DI SUDORE</a:t>
          </a:r>
          <a:r>
            <a:rPr lang="it-IT" sz="1100" u="none" cap="small" baseline="0">
              <a:solidFill>
                <a:schemeClr val="dk1"/>
              </a:solidFill>
              <a:latin typeface="+mn-lt"/>
              <a:ea typeface="+mn-ea"/>
              <a:cs typeface="+mn-cs"/>
            </a:rPr>
            <a:t>, I </a:t>
          </a:r>
          <a:r>
            <a:rPr lang="it-IT" sz="1100" b="1" u="none" cap="small" baseline="0">
              <a:solidFill>
                <a:schemeClr val="dk1"/>
              </a:solidFill>
              <a:latin typeface="+mn-lt"/>
              <a:ea typeface="+mn-ea"/>
              <a:cs typeface="+mn-cs"/>
            </a:rPr>
            <a:t>MARONI,</a:t>
          </a:r>
          <a:r>
            <a:rPr lang="it-IT" sz="1100" u="none" cap="small" baseline="0">
              <a:solidFill>
                <a:schemeClr val="dk1"/>
              </a:solidFill>
              <a:latin typeface="+mn-lt"/>
              <a:ea typeface="+mn-ea"/>
              <a:cs typeface="+mn-cs"/>
            </a:rPr>
            <a:t> MASSIMA </a:t>
          </a:r>
          <a:r>
            <a:rPr lang="it-IT" sz="1100" b="1" u="none" cap="small" baseline="0">
              <a:solidFill>
                <a:schemeClr val="dk1"/>
              </a:solidFill>
              <a:latin typeface="+mn-lt"/>
              <a:ea typeface="+mn-ea"/>
              <a:cs typeface="+mn-cs"/>
            </a:rPr>
            <a:t>CONCENTRAZIONE</a:t>
          </a:r>
          <a:r>
            <a:rPr lang="it-IT" sz="1100" u="none" cap="small" baseline="0">
              <a:solidFill>
                <a:schemeClr val="dk1"/>
              </a:solidFill>
              <a:latin typeface="+mn-lt"/>
              <a:ea typeface="+mn-ea"/>
              <a:cs typeface="+mn-cs"/>
            </a:rPr>
            <a:t> SU OGNI PALLA E </a:t>
          </a:r>
          <a:r>
            <a:rPr lang="it-IT" sz="1100" b="1" u="none" cap="small" baseline="0">
              <a:solidFill>
                <a:schemeClr val="dk1"/>
              </a:solidFill>
              <a:latin typeface="+mn-lt"/>
              <a:ea typeface="+mn-ea"/>
              <a:cs typeface="+mn-cs"/>
            </a:rPr>
            <a:t>DISPONIBILITA' AL SACRIFICIO </a:t>
          </a:r>
          <a:r>
            <a:rPr lang="it-IT" sz="1100" u="none" cap="small" baseline="0">
              <a:solidFill>
                <a:schemeClr val="dk1"/>
              </a:solidFill>
              <a:latin typeface="+mn-lt"/>
              <a:ea typeface="+mn-ea"/>
              <a:cs typeface="+mn-cs"/>
            </a:rPr>
            <a:t>PER AIUTARE I COMPAGNI.E TANTA TESTA RAGAZZI. QUELLA CI VUOLE SEMPRe, SIA SE SAREMO SOPRA, COME CI E' CAPITATO SPESSO, MA ANCHE E SOPRATTUTTO SE DOVESSIMO ANDARE SOTTO.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QUESTE PARTITE SI VINCONO COSI'. </a:t>
          </a:r>
          <a:r>
            <a:rPr kumimoji="0" lang="it-IT" sz="1100" b="1" i="0" u="none" strike="noStrike" kern="0" cap="small" spc="0" normalizeH="0" baseline="0" noProof="0">
              <a:ln>
                <a:noFill/>
              </a:ln>
              <a:solidFill>
                <a:prstClr val="black"/>
              </a:solidFill>
              <a:effectLst/>
              <a:uLnTx/>
              <a:uFillTx/>
              <a:latin typeface="+mn-lt"/>
              <a:ea typeface="+mn-ea"/>
              <a:cs typeface="+mn-cs"/>
            </a:rPr>
            <a:t>MAI SUPERFICIALI, MAI STACCARE LA SPINA FINCHE' NON SAREMO SOTTO LA DOCCIA.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RICORDARSI CHE SONO GLI EPISODI, </a:t>
          </a:r>
          <a:r>
            <a:rPr kumimoji="0" lang="it-IT" sz="1100" b="1" i="0" u="none" strike="noStrike" kern="0" cap="small" spc="0" normalizeH="0" baseline="0" noProof="0">
              <a:ln>
                <a:noFill/>
              </a:ln>
              <a:solidFill>
                <a:prstClr val="black"/>
              </a:solidFill>
              <a:effectLst/>
              <a:uLnTx/>
              <a:uFillTx/>
              <a:latin typeface="+mn-lt"/>
              <a:ea typeface="+mn-ea"/>
              <a:cs typeface="+mn-cs"/>
            </a:rPr>
            <a:t>I DETTAGLI </a:t>
          </a:r>
          <a:r>
            <a:rPr kumimoji="0" lang="it-IT" sz="1100" b="0" i="0" u="none" strike="noStrike" kern="0" cap="small" spc="0" normalizeH="0" baseline="0" noProof="0">
              <a:ln>
                <a:noFill/>
              </a:ln>
              <a:solidFill>
                <a:prstClr val="black"/>
              </a:solidFill>
              <a:effectLst/>
              <a:uLnTx/>
              <a:uFillTx/>
              <a:latin typeface="+mn-lt"/>
              <a:ea typeface="+mn-ea"/>
              <a:cs typeface="+mn-cs"/>
            </a:rPr>
            <a:t>CHE IL PIU' DELLE VOLTE DECIDONO LE FINALI. PERCIO' MASSIMA ATTENZIONE NELLE SOLITE COSE IN CUI A VOLTE IN PASSATO ABBIAMO PECCATO, CIOE' I </a:t>
          </a:r>
          <a:r>
            <a:rPr kumimoji="0" lang="it-IT" sz="1100" b="1" i="0" u="none" strike="noStrike" kern="0" cap="small" spc="0" normalizeH="0" baseline="0" noProof="0">
              <a:ln>
                <a:noFill/>
              </a:ln>
              <a:solidFill>
                <a:prstClr val="black"/>
              </a:solidFill>
              <a:effectLst/>
              <a:uLnTx/>
              <a:uFillTx/>
              <a:latin typeface="+mn-lt"/>
              <a:ea typeface="+mn-ea"/>
              <a:cs typeface="+mn-cs"/>
            </a:rPr>
            <a:t>DISIMPEGNI DIETRO, LE RIMESSE LATERALI, LE PALLE INATTIVE. LE SECONDE PALLE.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STIAMO SERENI</a:t>
          </a:r>
          <a:r>
            <a:rPr kumimoji="0" lang="it-IT" sz="1100" b="0" i="0" u="none" strike="noStrike" kern="0" cap="small" spc="0" normalizeH="0" baseline="0" noProof="0">
              <a:ln>
                <a:noFill/>
              </a:ln>
              <a:solidFill>
                <a:prstClr val="black"/>
              </a:solidFill>
              <a:effectLst/>
              <a:uLnTx/>
              <a:uFillTx/>
              <a:latin typeface="+mn-lt"/>
              <a:ea typeface="+mn-ea"/>
              <a:cs typeface="+mn-cs"/>
            </a:rPr>
            <a:t>, CURIAMOLI I DETTAGLI, IN OGNI ANGOLO DI CAMPO, GIOCHIAMO COL CRONOMETRO SE SARA' NECESSARIO, DAVANTI PRENDIAMO FALLI E FACCIAMO RESPIRARE LA SQUADRA, DIETRO ATTENZIONE AI DISIMPEGNI (NEL DUBBIO SPAZZO! </a:t>
          </a:r>
          <a:r>
            <a:rPr kumimoji="0" lang="it-IT" sz="1100" b="1" i="0" u="none" strike="noStrike" kern="0" cap="small" spc="0" normalizeH="0" baseline="0" noProof="0">
              <a:ln>
                <a:noFill/>
              </a:ln>
              <a:solidFill>
                <a:prstClr val="black"/>
              </a:solidFill>
              <a:effectLst/>
              <a:uLnTx/>
              <a:uFillTx/>
              <a:latin typeface="+mn-lt"/>
              <a:ea typeface="+mn-ea"/>
              <a:cs typeface="+mn-cs"/>
            </a:rPr>
            <a:t>QUESTA E' LA REGOLA N.1</a:t>
          </a:r>
          <a:r>
            <a:rPr kumimoji="0" lang="it-IT" sz="1100" b="0" i="0" u="none" strike="noStrike" kern="0" cap="small" spc="0" normalizeH="0" baseline="0" noProof="0">
              <a:ln>
                <a:noFill/>
              </a:ln>
              <a:solidFill>
                <a:prstClr val="black"/>
              </a:solidFill>
              <a:effectLst/>
              <a:uLnTx/>
              <a:uFillTx/>
              <a:latin typeface="+mn-lt"/>
              <a:ea typeface="+mn-ea"/>
              <a:cs typeface="+mn-cs"/>
            </a:rPr>
            <a:t>). LE QUALITA' PER VINCERE LE ABBIAMO METTIAMOCI </a:t>
          </a:r>
          <a:r>
            <a:rPr kumimoji="0" lang="it-IT" sz="1100" b="1" i="0" u="none" strike="noStrike" kern="0" cap="small" spc="0" normalizeH="0" baseline="0" noProof="0">
              <a:ln>
                <a:noFill/>
              </a:ln>
              <a:solidFill>
                <a:prstClr val="black"/>
              </a:solidFill>
              <a:effectLst/>
              <a:uLnTx/>
              <a:uFillTx/>
              <a:latin typeface="+mn-lt"/>
              <a:ea typeface="+mn-ea"/>
              <a:cs typeface="+mn-cs"/>
            </a:rPr>
            <a:t>IL CUORE E USIAMO LA TESTA RAGA</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a:t>
          </a:r>
          <a:r>
            <a:rPr kumimoji="0" lang="it-IT" sz="1100" b="1" i="0" u="none" strike="noStrike" kern="0" cap="small" spc="0" normalizeH="0" baseline="0" noProof="0">
              <a:ln>
                <a:noFill/>
              </a:ln>
              <a:solidFill>
                <a:prstClr val="black"/>
              </a:solidFill>
              <a:effectLst/>
              <a:uLnTx/>
              <a:uFillTx/>
              <a:latin typeface="+mn-lt"/>
              <a:ea typeface="+mn-ea"/>
              <a:cs typeface="+mn-cs"/>
            </a:rPr>
            <a:t>OGNUNO DIA IL MEGLIO DI SE'.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dire nel riscaldamento: SERVE UN ATTEGGIAMENTO VINCENTE , SERVIRA' TANTA CORSA , SERVIRA' SEMPLICITA' MA SOPRATTUTTO SERVIRA' TESTA. NON CADIAMO IN PROVOCAZIONI, NON PROVOCHIAMO. DIMOSTRIAMO LA NOSTRA SUPERIORITA' SOPRATTUTTO OGGI NON CADIAMO IN ATTEGGIAMENTI DA PERDENTI, MA METTIAMO A DISPOSIZIONE DEI COMPAGNI IL NOSTRO MEGLIO,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MANGIATE L'ERBA,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DIDA, CAME, FICCA, MEGLIO/ LUZ, VITTO, AGNE, BONNI/  BREV, GIGI.</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GENTE BRAVA E PERICOLOSA: FICCA TI FRANCOBOLLI SU CUSATO. NON TI FAR TIRAR FUORI, NEL CASO PALLA O GAMBA MA L'AZIONE TERMINA LI. IDEM CAME. 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(IL SECONDO GOL A ARCETO E' ARRIVATO DALLA CATENA DI DESTRA)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OGNUNO NE  BATTEZZA UNO E SE LO TIENE STRETTO.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E AGNE. 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USCIRE IN PRESSING SUL LORO VERTICE BASSO O SULLE LORO MEZZE PUO' METTERCI IN DIFFICOLTA': OGGI AVETE IN NON POSSESSO DA GUARDARE CHI VI AGIRA' DIETRO. LUZ E BONNI INVECE STRINGERANNO UNA DECINA DI METRI DENTRO IL CAMPO PER NON LASCIARE LA SUPERIORITA' A LORO CON LE MEZZE.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PROVIAMO IL CAMBIO CAMPO PER SFRUTTARE LE ALI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GIOCARE VELOCI ANCHE DI PRIMA, SE C'E' L'OCCASIONE NELLA ZONA CIECA DELLA LORO DIFESA, PER IL TAGLIO DELLE DUE ALI VERSO LA PORTA.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GIOCATA PER BREV CHE CERCA L'APPOGGIO PER CHI GLI E' VICINO.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ALI CHE ENTRANO IN CAMPO E PUNTE CHE SCAPPANO.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BISOGNA GIOCARE SEMPLICI E NON LEZIOSI.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ATTACCO:  BREV PUNTA CENTRALE, CON GIGI A SUPPORTO. GIGI IN POSSESSO TI VOGLIO ALTO, NON VENIRE A PRENDERE PALLA LARGO O SULLA LINEA DI AGNE E VITTO, DEVI ESSERE COL BREV PRONTO A GIOCARE NELLO STRETTO, PUOI GIOCARGLI DIETRO DI QUALCHE METRO POTETE PROVARE A FARE LA GIOCATA VELOCE CHE ABBIAMO PROVATO LUNEDI, QUELLA COL VELO O COL TRIANGOLO STRETTO, SE GIOCHI COME TI CHIEDO PUOI FARCI FARE IL SALTO.  GIOCHI DA ATTACCANTE QUINDI IN POSSESSO NON TI ABBASSARE SENNO' LASCI BREV DA SOLO (ED E' IMPORTANTE AVERE I LORO DUE CENTRALI NEL CENTRO DEL CAMPO CHE DEBBANO CONTROLLARE DUE PUNTE) MENTRE IN NON POSSESSO E' FONDAMENTALE PERO' CHE SI STIA TUTTI DIETRO ALLA LINEA DEL PALLONE.  LE DUE PUNTE SONO LE PRIME A DIFENDERE. QUINDI SPIRITO DI SACRIFICIO: SEI TU CHE VAI A INFASTIDIRE IL LORO VERTICE BASSO DI CC.</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NEL CASO IN CUI IL CENTRAVANTI RICEVA SPALLE  ALLA PORTA CHE GLI ESTERNI TAGLINO EH? SE INVECE SI DOVESSE ARRIVARE SUL FONDO PER IL CROSS, BREV CHE ATTACCA IL PRIMO PALO GIGI SUL DISCHETTO, L'ESTERNO DAL LATO OPPOSTO ESSERE SUL SECONDO PALO E UN CC AL LIMITE.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SU' LUCIO SE RECUPERIAMO PALLA PRONTI A SFRUTTARE LA RIPARTENZA.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PUNIZIONI AL LIMITE , FACCIAMOCI FURBI, CERCHIAMO DI SFRUTTARE LE NOSTRE ARMI MIGLIORI.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CALCI D'ANGOLO, BISOGNA ENTRARE CON CATTIVERIA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 E 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AGNE,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500-000013000000}"/>
            </a:ext>
          </a:extLst>
        </xdr:cNvPr>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500-000014000000}"/>
            </a:ext>
          </a:extLst>
        </xdr:cNvPr>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500-000015000000}"/>
            </a:ext>
          </a:extLst>
        </xdr:cNvPr>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500-000016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500-000017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500-000018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500-000019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500-00001A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2500-00001C000000}"/>
            </a:ext>
          </a:extLst>
        </xdr:cNvPr>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500-00001D000000}"/>
            </a:ext>
          </a:extLst>
        </xdr:cNvPr>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500-00001E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500-00001F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500-000020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500-000021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500-000022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5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5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5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5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5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5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5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5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25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5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5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5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5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5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5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167</xdr:row>
      <xdr:rowOff>63499</xdr:rowOff>
    </xdr:to>
    <xdr:sp macro="" textlink="">
      <xdr:nvSpPr>
        <xdr:cNvPr id="52" name="CasellaDiTesto 51">
          <a:extLst>
            <a:ext uri="{FF2B5EF4-FFF2-40B4-BE49-F238E27FC236}">
              <a16:creationId xmlns:a16="http://schemas.microsoft.com/office/drawing/2014/main" id="{00000000-0008-0000-2500-000034000000}"/>
            </a:ext>
          </a:extLst>
        </xdr:cNvPr>
        <xdr:cNvSpPr txBox="1"/>
      </xdr:nvSpPr>
      <xdr:spPr>
        <a:xfrm>
          <a:off x="47625" y="376767"/>
          <a:ext cx="5180542" cy="266213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RAGAZZI POCHE COSE. APPROCCIO SERENO COME SEMPRE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CONSAPEVOLI DI CHI SIAMO, DELLA NOSTRA FORZA, DELLE NOSTRE QUALITA SENZA FARCI DIMENTICARE I NOSTRI DIFETTI.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INNANZITUTTO RESETTIAMO IL 5-0 ALL'AUDAX. QUELLO NON CI FA PARTIRE IN VANTAGGIO, ANZI...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FACCIAMO PERO' TESORO DI QUELLO CHE CI PORTIAMO DIETRO DAGLI OTTAVI: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PARTIRE A RAZZO, SOPRA RITMO, SCHIACCIAMOLI LA', CERCHIAMO DI PASSARE SUBITO IN VANTAGGIO. POI E' PIU' FACILE GESTIRE LA PARTITA.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PALLE INATTIVE LETALI: 2 DEI 5 GOL SONO DA PALLA INATTIVA.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CREDERE SU TUTTE LE PALLE: GOL DI LUZ, GOL DI WOLF</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PIU' ATTENTI A LEGGERE LE SITUAZIONI IN NON POSSESSO, E SECONDE PALLE </a:t>
          </a:r>
          <a:r>
            <a:rPr lang="it-IT" sz="1100" b="0" i="0" baseline="0">
              <a:solidFill>
                <a:schemeClr val="dk1"/>
              </a:solidFill>
              <a:effectLst/>
              <a:latin typeface="+mn-lt"/>
              <a:ea typeface="+mn-ea"/>
              <a:cs typeface="+mn-cs"/>
            </a:rPr>
            <a:t>E' UNA SITUAZIONE IN CUI ULTIMAMENTE NON SIAMO SUL PEZZO, NON FACCIAMOCI SORPRENDERE OGGI</a:t>
          </a:r>
          <a:r>
            <a:rPr kumimoji="0" lang="it-IT" sz="1100" b="0"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DUE COSE SU DI LORO:       10V 7P 1S    44 GOL FATTI   23 GOL SUBITI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 MERI NUMERI DICONO CHE SONO SQUADRA TOSTA, MA CHE CONCEDE QUALCOSA.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LATRONICO TQ 11 GOL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TURRI CV 9 GOL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BENASSI 6 GOL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NOVELLI F. 6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OGGI SARA' DURISSIMA. SARA' UNA BATTAGLIA. DOVREMO LOTTARE DAL PRIMO ALL'ULTIMO MINUTO. PER VINCERE SERVONO </a:t>
          </a:r>
          <a:r>
            <a:rPr kumimoji="0" lang="it-IT" sz="1100" b="1" i="0" u="none" strike="noStrike" kern="0" cap="none" spc="0" normalizeH="0" baseline="0" noProof="0">
              <a:ln>
                <a:noFill/>
              </a:ln>
              <a:solidFill>
                <a:prstClr val="black"/>
              </a:solidFill>
              <a:effectLst/>
              <a:uLnTx/>
              <a:uFillTx/>
              <a:latin typeface="+mn-lt"/>
              <a:ea typeface="+mn-ea"/>
              <a:cs typeface="+mn-cs"/>
            </a:rPr>
            <a:t>CUORE E LITRI DI SUDORE</a:t>
          </a:r>
          <a:r>
            <a:rPr kumimoji="0" lang="it-IT"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OGGI VANNO SFRUTTATI GLI EPISODI,ATTENTI AI DETTAGLI IN OGNI ANGOLO DI CAMPO, I DISIMPEGNI DIETRO, LE RIMESSE LATERALI, LE PALLE INATTIVE. GIOCHIAMO COL CRONOMETRO SE SARA' NECESSARIO, DAVANTI PRENDIAMO FALLI E FACCIAMO RESPIRARE LA SQUADRA, DIETRO ATTENZIONE AI DISIMPEGNI A COMINCIARE DA TE ROSSO(NON E' NATALE E NON HANNO BISOGNO DI REGALI, NEL DUBBIO SPAZZO! QUESTA E' LA REGOLA N.1). LE QUALITA' PER VINCERE LE ABBIAMO METTIAMOCI IL CUORE E USIAMO LA TESTA RAGA, E OGNUNO DIA IL MEGLIO DI SE'.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dire nel riscaldamento: SERVE UN ATTEGGIAMENTO VINCENTE , SERVIRA' </a:t>
          </a:r>
          <a:r>
            <a:rPr kumimoji="0" lang="it-IT" sz="1100" b="1" i="0" u="none" strike="noStrike" kern="0" cap="none" spc="0" normalizeH="0" baseline="0" noProof="0">
              <a:ln>
                <a:noFill/>
              </a:ln>
              <a:solidFill>
                <a:prstClr val="black"/>
              </a:solidFill>
              <a:effectLst/>
              <a:uLnTx/>
              <a:uFillTx/>
              <a:latin typeface="+mn-lt"/>
              <a:ea typeface="+mn-ea"/>
              <a:cs typeface="+mn-cs"/>
            </a:rPr>
            <a:t>TANTA CORSA </a:t>
          </a:r>
          <a:r>
            <a:rPr kumimoji="0" lang="it-IT" sz="1100" b="0" i="0" u="none" strike="noStrike" kern="0" cap="none" spc="0" normalizeH="0" baseline="0" noProof="0">
              <a:ln>
                <a:noFill/>
              </a:ln>
              <a:solidFill>
                <a:prstClr val="black"/>
              </a:solidFill>
              <a:effectLst/>
              <a:uLnTx/>
              <a:uFillTx/>
              <a:latin typeface="+mn-lt"/>
              <a:ea typeface="+mn-ea"/>
              <a:cs typeface="+mn-cs"/>
            </a:rPr>
            <a:t>, SERVIRA' </a:t>
          </a:r>
          <a:r>
            <a:rPr kumimoji="0" lang="it-IT" sz="1100" b="1" i="0" u="none" strike="noStrike" kern="0" cap="none" spc="0" normalizeH="0" baseline="0" noProof="0">
              <a:ln>
                <a:noFill/>
              </a:ln>
              <a:solidFill>
                <a:prstClr val="black"/>
              </a:solidFill>
              <a:effectLst/>
              <a:uLnTx/>
              <a:uFillTx/>
              <a:latin typeface="+mn-lt"/>
              <a:ea typeface="+mn-ea"/>
              <a:cs typeface="+mn-cs"/>
            </a:rPr>
            <a:t>SEMPLICITA'</a:t>
          </a:r>
          <a:r>
            <a:rPr kumimoji="0" lang="it-IT" sz="1100" b="0" i="0" u="none" strike="noStrike" kern="0" cap="none" spc="0" normalizeH="0" baseline="0" noProof="0">
              <a:ln>
                <a:noFill/>
              </a:ln>
              <a:solidFill>
                <a:prstClr val="black"/>
              </a:solidFill>
              <a:effectLst/>
              <a:uLnTx/>
              <a:uFillTx/>
              <a:latin typeface="+mn-lt"/>
              <a:ea typeface="+mn-ea"/>
              <a:cs typeface="+mn-cs"/>
            </a:rPr>
            <a:t> MA SOPRATTUTTO SERVIRA' </a:t>
          </a:r>
          <a:r>
            <a:rPr kumimoji="0" lang="it-IT" sz="1100" b="1" i="0" u="none" strike="noStrike" kern="0" cap="none" spc="0" normalizeH="0" baseline="0" noProof="0">
              <a:ln>
                <a:noFill/>
              </a:ln>
              <a:solidFill>
                <a:prstClr val="black"/>
              </a:solidFill>
              <a:effectLst/>
              <a:uLnTx/>
              <a:uFillTx/>
              <a:latin typeface="+mn-lt"/>
              <a:ea typeface="+mn-ea"/>
              <a:cs typeface="+mn-cs"/>
            </a:rPr>
            <a:t>TESTA</a:t>
          </a:r>
          <a:r>
            <a:rPr kumimoji="0" lang="it-IT" sz="1100" b="0" i="0" u="none" strike="noStrike" kern="0" cap="none" spc="0" normalizeH="0" baseline="0" noProof="0">
              <a:ln>
                <a:noFill/>
              </a:ln>
              <a:solidFill>
                <a:prstClr val="black"/>
              </a:solidFill>
              <a:effectLst/>
              <a:uLnTx/>
              <a:uFillTx/>
              <a:latin typeface="+mn-lt"/>
              <a:ea typeface="+mn-ea"/>
              <a:cs typeface="+mn-cs"/>
            </a:rPr>
            <a:t>. NON CADIAMO NELLE LORO PROVOCAZIONI, DIMOSTRIAMO LA NOSTRA SUPERIORITA' SOPRATTUTTO OGGI NON CADIAMO IN ATTEGGIAMENTI DA PERDENTI, LASCIANDOCI SOPRAFFARE DALLA RABBIA O CERCANDO VENDETTE PERSONALI, MA </a:t>
          </a:r>
          <a:r>
            <a:rPr kumimoji="0" lang="it-IT" sz="1100" b="1" i="0" u="none" strike="noStrike" kern="0" cap="none" spc="0" normalizeH="0" baseline="0" noProof="0">
              <a:ln>
                <a:noFill/>
              </a:ln>
              <a:solidFill>
                <a:prstClr val="black"/>
              </a:solidFill>
              <a:effectLst/>
              <a:uLnTx/>
              <a:uFillTx/>
              <a:latin typeface="+mn-lt"/>
              <a:ea typeface="+mn-ea"/>
              <a:cs typeface="+mn-cs"/>
            </a:rPr>
            <a:t>METTIAMO A DISPOSIZIONE DEI COMPAGNI IL NOSTRO MEGLIO</a:t>
          </a:r>
          <a:r>
            <a:rPr kumimoji="0" lang="it-IT" sz="1100" b="0" i="0" u="none" strike="noStrike" kern="0" cap="none" spc="0" normalizeH="0" baseline="0" noProof="0">
              <a:ln>
                <a:noFill/>
              </a:ln>
              <a:solidFill>
                <a:prstClr val="black"/>
              </a:solidFill>
              <a:effectLst/>
              <a:uLnTx/>
              <a:uFillTx/>
              <a:latin typeface="+mn-lt"/>
              <a:ea typeface="+mn-ea"/>
              <a:cs typeface="+mn-cs"/>
            </a:rPr>
            <a:t>, LA' FUORI FATE QUELLO CHE SAPETE MA FATELO AL MEGLIO CHE POTETE, </a:t>
          </a:r>
          <a:r>
            <a:rPr kumimoji="0" lang="it-IT" sz="1100" b="1" i="0" u="none" strike="noStrike" kern="0" cap="none" spc="0" normalizeH="0" baseline="0" noProof="0">
              <a:ln>
                <a:noFill/>
              </a:ln>
              <a:solidFill>
                <a:prstClr val="black"/>
              </a:solidFill>
              <a:effectLst/>
              <a:uLnTx/>
              <a:uFillTx/>
              <a:latin typeface="+mn-lt"/>
              <a:ea typeface="+mn-ea"/>
              <a:cs typeface="+mn-cs"/>
            </a:rPr>
            <a:t>DATE TUTTO E ANCHE DI PIU</a:t>
          </a:r>
          <a:r>
            <a:rPr kumimoji="0" lang="it-IT" sz="1100" b="0" i="0" u="none" strike="noStrike" kern="0" cap="none" spc="0" normalizeH="0" baseline="0" noProof="0">
              <a:ln>
                <a:noFill/>
              </a:ln>
              <a:solidFill>
                <a:prstClr val="black"/>
              </a:solidFill>
              <a:effectLst/>
              <a:uLnTx/>
              <a:uFillTx/>
              <a:latin typeface="+mn-lt"/>
              <a:ea typeface="+mn-ea"/>
              <a:cs typeface="+mn-cs"/>
            </a:rPr>
            <a:t>' SE NECESSARIO. ADESSO E' TEMPO DI CORRERE E DI DARE TUTTO </a:t>
          </a:r>
          <a:r>
            <a:rPr kumimoji="0" lang="it-IT" sz="1100" b="0" i="0" u="sng" strike="noStrike" kern="0" cap="none" spc="0" normalizeH="0" baseline="0" noProof="0">
              <a:ln>
                <a:noFill/>
              </a:ln>
              <a:solidFill>
                <a:prstClr val="black"/>
              </a:solidFill>
              <a:effectLst/>
              <a:uLnTx/>
              <a:uFillTx/>
              <a:latin typeface="+mn-lt"/>
              <a:ea typeface="+mn-ea"/>
              <a:cs typeface="+mn-cs"/>
            </a:rPr>
            <a:t>SENZA ANSIE O TIMORI, QUELLI POSSONO SOLO FREGARCI. </a:t>
          </a:r>
          <a:r>
            <a:rPr kumimoji="0" lang="it-IT" sz="1100" b="0" i="0" u="none" strike="noStrike" kern="0" cap="none" spc="0" normalizeH="0" baseline="0" noProof="0">
              <a:ln>
                <a:noFill/>
              </a:ln>
              <a:solidFill>
                <a:prstClr val="black"/>
              </a:solidFill>
              <a:effectLst/>
              <a:uLnTx/>
              <a:uFillTx/>
              <a:latin typeface="+mn-lt"/>
              <a:ea typeface="+mn-ea"/>
              <a:cs typeface="+mn-cs"/>
            </a:rPr>
            <a:t>PERCIO' RESTATE SERENI, AIUTATEVI E LOTTATE SU TUTTE LE PALLE. </a:t>
          </a:r>
          <a:r>
            <a:rPr kumimoji="0" lang="it-IT" sz="1100" b="1" i="0" u="none" strike="noStrike" kern="0" cap="none" spc="0" normalizeH="0" baseline="0" noProof="0">
              <a:ln>
                <a:noFill/>
              </a:ln>
              <a:solidFill>
                <a:prstClr val="black"/>
              </a:solidFill>
              <a:effectLst/>
              <a:uLnTx/>
              <a:uFillTx/>
              <a:latin typeface="+mn-lt"/>
              <a:ea typeface="+mn-ea"/>
              <a:cs typeface="+mn-cs"/>
            </a:rPr>
            <a:t>SPUTATE L'ANIMA </a:t>
          </a:r>
          <a:r>
            <a:rPr kumimoji="0" lang="it-IT" sz="1100" b="0" i="0" u="none" strike="noStrike" kern="0" cap="none" spc="0" normalizeH="0" baseline="0" noProof="0">
              <a:ln>
                <a:noFill/>
              </a:ln>
              <a:solidFill>
                <a:prstClr val="black"/>
              </a:solidFill>
              <a:effectLst/>
              <a:uLnTx/>
              <a:uFillTx/>
              <a:latin typeface="+mn-lt"/>
              <a:ea typeface="+mn-ea"/>
              <a:cs typeface="+mn-cs"/>
            </a:rPr>
            <a:t>DAL PRIMO ALL'ULTIMO MINUTO, </a:t>
          </a:r>
          <a:r>
            <a:rPr kumimoji="0" lang="it-IT" sz="1100" b="1" i="0" u="none" strike="noStrike" kern="0" cap="none" spc="0" normalizeH="0" baseline="0" noProof="0">
              <a:ln>
                <a:noFill/>
              </a:ln>
              <a:solidFill>
                <a:prstClr val="black"/>
              </a:solidFill>
              <a:effectLst/>
              <a:uLnTx/>
              <a:uFillTx/>
              <a:latin typeface="+mn-lt"/>
              <a:ea typeface="+mn-ea"/>
              <a:cs typeface="+mn-cs"/>
            </a:rPr>
            <a:t>MANGIATE L'ERBA</a:t>
          </a:r>
          <a:r>
            <a:rPr kumimoji="0" lang="it-IT" sz="1100" b="0" i="0" u="none" strike="noStrike" kern="0" cap="none" spc="0" normalizeH="0" baseline="0" noProof="0">
              <a:ln>
                <a:noFill/>
              </a:ln>
              <a:solidFill>
                <a:prstClr val="black"/>
              </a:solidFill>
              <a:effectLst/>
              <a:uLnTx/>
              <a:uFillTx/>
              <a:latin typeface="+mn-lt"/>
              <a:ea typeface="+mn-ea"/>
              <a:cs typeface="+mn-cs"/>
            </a:rPr>
            <a:t>,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SERVE LA VOGLIA DI LOTTARE COME LEONI UNO DI FIANCO ALL'ALTRO.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ROSSO/DIDA, CAME, MEGLIO, ABI/ LUZ, VITTO, BIU, BONNI/ WOLF VENTU.</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GENTE BRAVA E PERICOLOSA. QUINDI 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(ANCHE SE SU STO CAMPETTO LA VEDO DURA)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  </a:t>
          </a:r>
          <a:r>
            <a:rPr kumimoji="0" lang="it-IT" sz="1100" b="0" i="0" u="none" strike="noStrike" kern="0" cap="small" spc="0" normalizeH="0" baseline="0" noProof="0">
              <a:ln>
                <a:noFill/>
              </a:ln>
              <a:solidFill>
                <a:prstClr val="black"/>
              </a:solidFill>
              <a:effectLst/>
              <a:uLnTx/>
              <a:uFillTx/>
              <a:latin typeface="+mn-lt"/>
              <a:ea typeface="+mn-ea"/>
              <a:cs typeface="+mn-cs"/>
            </a:rPr>
            <a:t>. SERVE GRINTA SERVE FISICITA' E INTELLIGENZA TATTICA.  SERVE SFALSARSI E ACCOMPAGNARE L'AZIONE, VIETATISSIMO FARSI TIRARE FUORI POSIZIONE. IN NON POSSESSO UNO SI SFALSA SE DOVESSERO GIOCARE CON FOSCO TQ . PER IL RESTO CERCHIAMO DI SFRUTTARE LE DUE PUNTE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USCIRE IN PRESSING SUL LORO VERTICE BASSO O SULLE LORO MEZZE PUO' METTERCI IN DIFFICOLTA': OGGI AVETE IN NON POSSESSO DA GUARDARE CHI VI AGIRA' DIETRO. MAIC E AGNE INVECE STRINGERANNO UNA DECINA DI METRI DENTRO IL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a:t>
          </a:r>
          <a:r>
            <a:rPr kumimoji="0" lang="it-IT" sz="1100" b="1" i="0" u="none" strike="noStrike" kern="0" cap="small" spc="0" normalizeH="0" baseline="0" noProof="0">
              <a:ln>
                <a:noFill/>
              </a:ln>
              <a:solidFill>
                <a:prstClr val="black"/>
              </a:solidFill>
              <a:effectLst/>
              <a:uLnTx/>
              <a:uFillTx/>
              <a:latin typeface="+mn-lt"/>
              <a:ea typeface="+mn-ea"/>
              <a:cs typeface="+mn-cs"/>
            </a:rPr>
            <a:t>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TERZINO CHE PUO' GIOCARE SULL'ALA DAVANTI A LUI O SUL CC. POI PUO' SOVRAPPORRE LUI O LA STESSA ALA ATTACCA LA PROFONDITA'. IN AREA CENTRAVNTI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DUE PUNTE</a:t>
          </a:r>
          <a:r>
            <a:rPr kumimoji="0" lang="it-IT" sz="1100" b="0" i="0" u="none" strike="noStrike" kern="0" cap="small" spc="0" normalizeH="0" baseline="0" noProof="0">
              <a:ln>
                <a:noFill/>
              </a:ln>
              <a:solidFill>
                <a:prstClr val="black"/>
              </a:solidFill>
              <a:effectLst/>
              <a:uLnTx/>
              <a:uFillTx/>
              <a:latin typeface="+mn-lt"/>
              <a:ea typeface="+mn-ea"/>
              <a:cs typeface="+mn-cs"/>
            </a:rPr>
            <a:t>. MI ASPETTO QUALCHE BEL CROSS PER LORO, SONO ENTRAMBE FORTI DI TESTA E ABILI NEL PROTEGGERE PALLA: BISOGNA CHE CERCHIAMO DI COINVOLGERLI CON GIOCATE SUI PIEDI SE VENGONO INCONTRO MAI IN PROFONDITA'. LA PROFONDITA' LA CERCHIAMO SULLE FASCE PER ARRIVARE AL CROSS DAL FONDO. SE VEDIAMO CHE SIAMO IN DIFFICOLTA' IN COSTRUZIONE POSSIAMO ANCHE GIOCARE LUNGO SU DI LORO DIRETTAMENTE DA RINVIO DI ROSSO O DAI DIFENSORI. IN NON POSSESSO E' FONDAMENTALE PERO' CHE SI STIA TUTTI DIETRO ALLA LINEA DEL PALLONE.  LE DUE PUNTE SONO LE PRIME A DIFENDERE. QUINDI SPIRITO DI SACRIFICIO: VENTU SEI TU CHE VAI A INFASTIDIRE IL LORO VERTICE BASSO DI CC.</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NEL CASO IN CUI IL CENTRAVANTI RICEVA SPALLE  ALLA PORTA UN ALA CHE TAGLI VERSO IL CENTRO. SE INVECE SI DOVESSE ARRIVARE SUL FONDO PER IL CROSS, VENTU CHE ATTACCA IL PRIMO PALO BREV SUL DISCHETTO L'ESTERNO DAL LATO OPPOSTO ESSERE SUL SECONDO PALO E UN CC AL LIMITE.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CI VUOLE ESTREMA DISPONIBILITA' AL SACRIFICIO OGGI. TENETE SU' LA PALLA. GIOCATA SEMPLICE.  UNO-DUE E TIRI DA FUORI, CERCHIAMO LA CONCLUSIONE NELLO SPECCHIO QUANDO ABBIAMO LA POSSIBILITA’. NON HANNO UN SUPER PORTIERE CORAGGIO ARRIVIAMO AL TIRO.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SU' ERIS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SQUALIFICATO: </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6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6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6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6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6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6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6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6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0" name="CasellaDiTesto 9">
          <a:extLst>
            <a:ext uri="{FF2B5EF4-FFF2-40B4-BE49-F238E27FC236}">
              <a16:creationId xmlns:a16="http://schemas.microsoft.com/office/drawing/2014/main" id="{00000000-0008-0000-2600-00000A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 name="CasellaDiTesto 10">
          <a:extLst>
            <a:ext uri="{FF2B5EF4-FFF2-40B4-BE49-F238E27FC236}">
              <a16:creationId xmlns:a16="http://schemas.microsoft.com/office/drawing/2014/main" id="{00000000-0008-0000-2600-00000B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2600-00000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6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6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6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6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7" name="CasellaDiTesto 16">
          <a:extLst>
            <a:ext uri="{FF2B5EF4-FFF2-40B4-BE49-F238E27FC236}">
              <a16:creationId xmlns:a16="http://schemas.microsoft.com/office/drawing/2014/main" id="{00000000-0008-0000-2600-000011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8" name="CasellaDiTesto 17">
          <a:extLst>
            <a:ext uri="{FF2B5EF4-FFF2-40B4-BE49-F238E27FC236}">
              <a16:creationId xmlns:a16="http://schemas.microsoft.com/office/drawing/2014/main" id="{00000000-0008-0000-2600-000012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9" name="CasellaDiTesto 18">
          <a:extLst>
            <a:ext uri="{FF2B5EF4-FFF2-40B4-BE49-F238E27FC236}">
              <a16:creationId xmlns:a16="http://schemas.microsoft.com/office/drawing/2014/main" id="{00000000-0008-0000-2600-000013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2600-000014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2600-00001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6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6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6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5" name="CasellaDiTesto 24">
          <a:extLst>
            <a:ext uri="{FF2B5EF4-FFF2-40B4-BE49-F238E27FC236}">
              <a16:creationId xmlns:a16="http://schemas.microsoft.com/office/drawing/2014/main" id="{00000000-0008-0000-2600-000019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6" name="CasellaDiTesto 25">
          <a:extLst>
            <a:ext uri="{FF2B5EF4-FFF2-40B4-BE49-F238E27FC236}">
              <a16:creationId xmlns:a16="http://schemas.microsoft.com/office/drawing/2014/main" id="{00000000-0008-0000-2600-00001A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7" name="CasellaDiTesto 26">
          <a:extLst>
            <a:ext uri="{FF2B5EF4-FFF2-40B4-BE49-F238E27FC236}">
              <a16:creationId xmlns:a16="http://schemas.microsoft.com/office/drawing/2014/main" id="{00000000-0008-0000-2600-00001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8" name="CasellaDiTesto 27">
          <a:extLst>
            <a:ext uri="{FF2B5EF4-FFF2-40B4-BE49-F238E27FC236}">
              <a16:creationId xmlns:a16="http://schemas.microsoft.com/office/drawing/2014/main" id="{00000000-0008-0000-2600-00001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00000000-0008-0000-2600-00001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6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6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180</xdr:row>
      <xdr:rowOff>0</xdr:rowOff>
    </xdr:to>
    <xdr:sp macro="" textlink="">
      <xdr:nvSpPr>
        <xdr:cNvPr id="32" name="CasellaDiTesto 31">
          <a:extLst>
            <a:ext uri="{FF2B5EF4-FFF2-40B4-BE49-F238E27FC236}">
              <a16:creationId xmlns:a16="http://schemas.microsoft.com/office/drawing/2014/main" id="{00000000-0008-0000-2600-000020000000}"/>
            </a:ext>
          </a:extLst>
        </xdr:cNvPr>
        <xdr:cNvSpPr txBox="1"/>
      </xdr:nvSpPr>
      <xdr:spPr>
        <a:xfrm>
          <a:off x="47625" y="387350"/>
          <a:ext cx="5111750" cy="2882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APPROCCIO SERENO COME SEMPRE. E' LA 7ma SEMIFINALE IN SETTE ANNI PER CHI E' QUI COME ME DA UN PO. NE ABBIAMO GIOCATE DI QUESTE PARTITE, LAVORIAMO TUTTO L'ANNO PER ARRIVARE QUI OGGI. SAPPIAMO COME AFFRONTARLE, A LIVELLO MENTALE CON TANTA TANTA TRANQUILLITA' E SERENITA': NON NASCONDIAMOCI SIGNORI, RISPETTO ALLE ALTRE SEMIFINALISTE SIAMO GLI UNICI CHE NE ABBIAMO GIOCATE DI STE PARTITE. L'ANSIA, LA TENSIONE E IL TIMORE POSSONO SONO FREGARTI, LO ABBIAMO IMPARATO A NOSTRE SPESE NEGLI ANNI: FACCIAMO LEVA SU STA COSA, CERCHIAMO DI MINARE LE LORO CERTEZZE E FARGLI PAGARE LO SCOTTO DELL'ESPERIENZA. COME?  PARTIAMO FORTE, SOPRA RITMO, CHIUDIAMOLI LA IN FONDO, PORTIAMO UN PRESSING ALTO, COSI' GLI TOGLIAMO LA GIOCATA SEMPLICE IN IMPOSTAZIONE. E PROVIAMO AD ANDARE SOPRA DA SUBITO. LA RICETTA E' QUESTA QUI LA CONOSCIAMO: ANDIAMO SOPRA PER POI GESTIRLA COI NOSTRI RITMI.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PER ANDARE A BAGNOLO SERVONO TESTA CUORE LITRI DI SUDORE.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TANTA TESTA RAGAZZI. QUELLA CI VUOLE SEMPRE, SIA SE SAREMO SOPRA, COME CI E' CAPITATO SPESSO, MA ANCHE E SOPRATTUTTO SE DOVESSIMO ANDARE SOTTO.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SE OGNUNO DI VOI, CHI IN CAMPO CHI FUORI DA' OGGI IL MEGLIO DI SE, IO CI METTO LA MANO SUL FUOCO CHE A BAGNOLO CI ANDREMO NOI.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PARTIRE A RAZZO, SOPRA RITMO, SCHIACCIAMOLI LA', CERCHIAMO DI PASSARE SUBITO IN VANTAGGIO. POI E' PIU' FACILE GESTIRE LA PARTITA.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PALLE INATTIVE LETALI: 2 DEI 5 GOL SONO DA PALLA INATTIVA.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CREDERE SU TUTTE LE PALLE: GOL DI LUZ, GOL DI WOLF</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PIU' ATTENTI A LEGGERE LE SITUAZIONI IN NON POSSESSO, E SECONDE PALLE E' UNA SITUAZIONE IN CUI ULTIMAMENTE NON SIAMO SUL PEZZO, NON FACCIAMOCI SORPRENDERE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DUE COSE SU DI LORO:      10V 3P 3S    38 GOL FATTI   28 GOL SUBITI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 MERI NUMERI DICONO CHE SONO SQUADRA TOSTA, MA CHE CONCEDE QUALCOSA.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FOSCO 7 GOL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CORRADINI  6 GOL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TORELLI 4 GOL</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MA HANNO SEGNATO IN TANTI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FOSCO RIENTRA QUASI SEMPRE SUL SINISTRO, DA FUORI SONO MOLTO PERICOLOSI, HANNO DEI BEI TIRATORI.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LE SOLITE COSE CHE NELLE PARTITE DA DENTRO O FUORI VANNO CURATE. I DETTAGLI: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NON VOGLIO CHE GIOCHIAMO PALLA CON LEGGEREZZA DIETRO OGGI SI SPAZZA NEL DUBBIO.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COME SEMPRE SARANNO </a:t>
          </a:r>
          <a:r>
            <a:rPr kumimoji="0" lang="it-IT" sz="1100" b="0" i="0" u="sng" strike="noStrike" kern="0" cap="none" spc="0" normalizeH="0" baseline="0" noProof="0">
              <a:ln>
                <a:noFill/>
              </a:ln>
              <a:solidFill>
                <a:prstClr val="black"/>
              </a:solidFill>
              <a:effectLst/>
              <a:uLnTx/>
              <a:uFillTx/>
              <a:latin typeface="+mn-lt"/>
              <a:ea typeface="+mn-ea"/>
              <a:cs typeface="+mn-cs"/>
            </a:rPr>
            <a:t>FONDAMENTALI LE SECONDE PALLE</a:t>
          </a:r>
          <a:r>
            <a:rPr kumimoji="0" lang="it-IT" sz="1100" b="0" i="0" u="none" strike="noStrike" kern="0" cap="none" spc="0" normalizeH="0" baseline="0" noProof="0">
              <a:ln>
                <a:noFill/>
              </a:ln>
              <a:solidFill>
                <a:prstClr val="black"/>
              </a:solidFill>
              <a:effectLst/>
              <a:uLnTx/>
              <a:uFillTx/>
              <a:latin typeface="+mn-lt"/>
              <a:ea typeface="+mn-ea"/>
              <a:cs typeface="+mn-cs"/>
            </a:rPr>
            <a:t>, E' UNA SITUAZIONE IN CUI ULTIMAMENTE NON SIAMO SUL PEZZO, NON FACCIAMOCI SORPRENDERE.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dire nel riscaldamento: SERVE UN ATTEGGIAMENTO VINCENTE , SERVIRA' </a:t>
          </a:r>
          <a:r>
            <a:rPr kumimoji="0" lang="it-IT" sz="1100" b="1" i="0" u="none" strike="noStrike" kern="0" cap="none" spc="0" normalizeH="0" baseline="0" noProof="0">
              <a:ln>
                <a:noFill/>
              </a:ln>
              <a:solidFill>
                <a:prstClr val="black"/>
              </a:solidFill>
              <a:effectLst/>
              <a:uLnTx/>
              <a:uFillTx/>
              <a:latin typeface="+mn-lt"/>
              <a:ea typeface="+mn-ea"/>
              <a:cs typeface="+mn-cs"/>
            </a:rPr>
            <a:t>TANTA CORSA </a:t>
          </a:r>
          <a:r>
            <a:rPr kumimoji="0" lang="it-IT" sz="1100" b="0" i="0" u="none" strike="noStrike" kern="0" cap="none" spc="0" normalizeH="0" baseline="0" noProof="0">
              <a:ln>
                <a:noFill/>
              </a:ln>
              <a:solidFill>
                <a:prstClr val="black"/>
              </a:solidFill>
              <a:effectLst/>
              <a:uLnTx/>
              <a:uFillTx/>
              <a:latin typeface="+mn-lt"/>
              <a:ea typeface="+mn-ea"/>
              <a:cs typeface="+mn-cs"/>
            </a:rPr>
            <a:t>, SERVIRA' </a:t>
          </a:r>
          <a:r>
            <a:rPr kumimoji="0" lang="it-IT" sz="1100" b="1" i="0" u="none" strike="noStrike" kern="0" cap="none" spc="0" normalizeH="0" baseline="0" noProof="0">
              <a:ln>
                <a:noFill/>
              </a:ln>
              <a:solidFill>
                <a:prstClr val="black"/>
              </a:solidFill>
              <a:effectLst/>
              <a:uLnTx/>
              <a:uFillTx/>
              <a:latin typeface="+mn-lt"/>
              <a:ea typeface="+mn-ea"/>
              <a:cs typeface="+mn-cs"/>
            </a:rPr>
            <a:t>SEMPLICITA'</a:t>
          </a:r>
          <a:r>
            <a:rPr kumimoji="0" lang="it-IT" sz="1100" b="0" i="0" u="none" strike="noStrike" kern="0" cap="none" spc="0" normalizeH="0" baseline="0" noProof="0">
              <a:ln>
                <a:noFill/>
              </a:ln>
              <a:solidFill>
                <a:prstClr val="black"/>
              </a:solidFill>
              <a:effectLst/>
              <a:uLnTx/>
              <a:uFillTx/>
              <a:latin typeface="+mn-lt"/>
              <a:ea typeface="+mn-ea"/>
              <a:cs typeface="+mn-cs"/>
            </a:rPr>
            <a:t> MA SOPRATTUTTO SERVIRA' </a:t>
          </a:r>
          <a:r>
            <a:rPr kumimoji="0" lang="it-IT" sz="1100" b="1" i="0" u="none" strike="noStrike" kern="0" cap="none" spc="0" normalizeH="0" baseline="0" noProof="0">
              <a:ln>
                <a:noFill/>
              </a:ln>
              <a:solidFill>
                <a:prstClr val="black"/>
              </a:solidFill>
              <a:effectLst/>
              <a:uLnTx/>
              <a:uFillTx/>
              <a:latin typeface="+mn-lt"/>
              <a:ea typeface="+mn-ea"/>
              <a:cs typeface="+mn-cs"/>
            </a:rPr>
            <a:t>TESTA</a:t>
          </a:r>
          <a:r>
            <a:rPr kumimoji="0" lang="it-IT" sz="1100" b="0" i="0" u="none" strike="noStrike" kern="0" cap="none" spc="0" normalizeH="0" baseline="0" noProof="0">
              <a:ln>
                <a:noFill/>
              </a:ln>
              <a:solidFill>
                <a:prstClr val="black"/>
              </a:solidFill>
              <a:effectLst/>
              <a:uLnTx/>
              <a:uFillTx/>
              <a:latin typeface="+mn-lt"/>
              <a:ea typeface="+mn-ea"/>
              <a:cs typeface="+mn-cs"/>
            </a:rPr>
            <a:t>. NON CADIAMO IN PROVOCAZIONI, NON PROVOCHIAMO. DIMOSTRIAMO LA NOSTRA SUPERIORITA' SOPRATTUTTO OGGI NON CADIAMO IN ATTEGGIAMENTI DA PERDENTI, MA </a:t>
          </a:r>
          <a:r>
            <a:rPr kumimoji="0" lang="it-IT" sz="1100" b="1" i="0" u="none" strike="noStrike" kern="0" cap="none" spc="0" normalizeH="0" baseline="0" noProof="0">
              <a:ln>
                <a:noFill/>
              </a:ln>
              <a:solidFill>
                <a:prstClr val="black"/>
              </a:solidFill>
              <a:effectLst/>
              <a:uLnTx/>
              <a:uFillTx/>
              <a:latin typeface="+mn-lt"/>
              <a:ea typeface="+mn-ea"/>
              <a:cs typeface="+mn-cs"/>
            </a:rPr>
            <a:t>METTIAMO A DISPOSIZIONE DEI COMPAGNI IL NOSTRO MEGLIO</a:t>
          </a:r>
          <a:r>
            <a:rPr kumimoji="0" lang="it-IT" sz="1100" b="0" i="0" u="none" strike="noStrike" kern="0" cap="none" spc="0" normalizeH="0" baseline="0" noProof="0">
              <a:ln>
                <a:noFill/>
              </a:ln>
              <a:solidFill>
                <a:prstClr val="black"/>
              </a:solidFill>
              <a:effectLst/>
              <a:uLnTx/>
              <a:uFillTx/>
              <a:latin typeface="+mn-lt"/>
              <a:ea typeface="+mn-ea"/>
              <a:cs typeface="+mn-cs"/>
            </a:rPr>
            <a:t>, LA' FUORI FATE QUELLO CHE SAPETE MA FATELO AL MEGLIO CHE POTETE, </a:t>
          </a:r>
          <a:r>
            <a:rPr kumimoji="0" lang="it-IT" sz="1100" b="1" i="0" u="none" strike="noStrike" kern="0" cap="none" spc="0" normalizeH="0" baseline="0" noProof="0">
              <a:ln>
                <a:noFill/>
              </a:ln>
              <a:solidFill>
                <a:prstClr val="black"/>
              </a:solidFill>
              <a:effectLst/>
              <a:uLnTx/>
              <a:uFillTx/>
              <a:latin typeface="+mn-lt"/>
              <a:ea typeface="+mn-ea"/>
              <a:cs typeface="+mn-cs"/>
            </a:rPr>
            <a:t>DATE TUTTO E ANCHE DI PIU</a:t>
          </a:r>
          <a:r>
            <a:rPr kumimoji="0" lang="it-IT" sz="1100" b="0" i="0" u="none" strike="noStrike" kern="0" cap="none" spc="0" normalizeH="0" baseline="0" noProof="0">
              <a:ln>
                <a:noFill/>
              </a:ln>
              <a:solidFill>
                <a:prstClr val="black"/>
              </a:solidFill>
              <a:effectLst/>
              <a:uLnTx/>
              <a:uFillTx/>
              <a:latin typeface="+mn-lt"/>
              <a:ea typeface="+mn-ea"/>
              <a:cs typeface="+mn-cs"/>
            </a:rPr>
            <a:t>' SE NECESSARIO. ADESSO E' TEMPO DI CORRERE E DI DARE TUTTO </a:t>
          </a:r>
          <a:r>
            <a:rPr kumimoji="0" lang="it-IT" sz="1100" b="0" i="0" u="sng" strike="noStrike" kern="0" cap="none" spc="0" normalizeH="0" baseline="0" noProof="0">
              <a:ln>
                <a:noFill/>
              </a:ln>
              <a:solidFill>
                <a:prstClr val="black"/>
              </a:solidFill>
              <a:effectLst/>
              <a:uLnTx/>
              <a:uFillTx/>
              <a:latin typeface="+mn-lt"/>
              <a:ea typeface="+mn-ea"/>
              <a:cs typeface="+mn-cs"/>
            </a:rPr>
            <a:t>SENZA ANSIE O TIMORI, QUELLI POSSONO SOLO FREGARCI. </a:t>
          </a:r>
          <a:r>
            <a:rPr kumimoji="0" lang="it-IT" sz="1100" b="0" i="0" u="none" strike="noStrike" kern="0" cap="none" spc="0" normalizeH="0" baseline="0" noProof="0">
              <a:ln>
                <a:noFill/>
              </a:ln>
              <a:solidFill>
                <a:prstClr val="black"/>
              </a:solidFill>
              <a:effectLst/>
              <a:uLnTx/>
              <a:uFillTx/>
              <a:latin typeface="+mn-lt"/>
              <a:ea typeface="+mn-ea"/>
              <a:cs typeface="+mn-cs"/>
            </a:rPr>
            <a:t>PERCIO' RESTATE SERENI, AIUTATEVI E LOTTATE SU TUTTE LE PALLE. </a:t>
          </a:r>
          <a:r>
            <a:rPr kumimoji="0" lang="it-IT" sz="1100" b="1" i="0" u="none" strike="noStrike" kern="0" cap="none" spc="0" normalizeH="0" baseline="0" noProof="0">
              <a:ln>
                <a:noFill/>
              </a:ln>
              <a:solidFill>
                <a:prstClr val="black"/>
              </a:solidFill>
              <a:effectLst/>
              <a:uLnTx/>
              <a:uFillTx/>
              <a:latin typeface="+mn-lt"/>
              <a:ea typeface="+mn-ea"/>
              <a:cs typeface="+mn-cs"/>
            </a:rPr>
            <a:t>SPUTATE L'ANIMA </a:t>
          </a:r>
          <a:r>
            <a:rPr kumimoji="0" lang="it-IT" sz="1100" b="0" i="0" u="none" strike="noStrike" kern="0" cap="none" spc="0" normalizeH="0" baseline="0" noProof="0">
              <a:ln>
                <a:noFill/>
              </a:ln>
              <a:solidFill>
                <a:prstClr val="black"/>
              </a:solidFill>
              <a:effectLst/>
              <a:uLnTx/>
              <a:uFillTx/>
              <a:latin typeface="+mn-lt"/>
              <a:ea typeface="+mn-ea"/>
              <a:cs typeface="+mn-cs"/>
            </a:rPr>
            <a:t>DAL PRIMO ALL'ULTIMO MINUTO, </a:t>
          </a:r>
          <a:r>
            <a:rPr kumimoji="0" lang="it-IT" sz="1100" b="1" i="0" u="none" strike="noStrike" kern="0" cap="none" spc="0" normalizeH="0" baseline="0" noProof="0">
              <a:ln>
                <a:noFill/>
              </a:ln>
              <a:solidFill>
                <a:prstClr val="black"/>
              </a:solidFill>
              <a:effectLst/>
              <a:uLnTx/>
              <a:uFillTx/>
              <a:latin typeface="+mn-lt"/>
              <a:ea typeface="+mn-ea"/>
              <a:cs typeface="+mn-cs"/>
            </a:rPr>
            <a:t>MANGIATE L'ERBA</a:t>
          </a:r>
          <a:r>
            <a:rPr kumimoji="0" lang="it-IT" sz="1100" b="0" i="0" u="none" strike="noStrike" kern="0" cap="none" spc="0" normalizeH="0" baseline="0" noProof="0">
              <a:ln>
                <a:noFill/>
              </a:ln>
              <a:solidFill>
                <a:prstClr val="black"/>
              </a:solidFill>
              <a:effectLst/>
              <a:uLnTx/>
              <a:uFillTx/>
              <a:latin typeface="+mn-lt"/>
              <a:ea typeface="+mn-ea"/>
              <a:cs typeface="+mn-cs"/>
            </a:rPr>
            <a:t>,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ROSSO/DIDA, CAME, MEGLIO, ABI/ LUZ, VITTO, BIU, BONNI/ WOLF/ ACCIA.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GENTE BRAVA E PERICOLOSA. QUINDI 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(ANCHE SE SU STO CAMPETTO LA VEDO DURA)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  </a:t>
          </a:r>
          <a:r>
            <a:rPr kumimoji="0" lang="it-IT" sz="1100" b="0" i="0" u="none" strike="noStrike" kern="0" cap="small" spc="0" normalizeH="0" baseline="0" noProof="0">
              <a:ln>
                <a:noFill/>
              </a:ln>
              <a:solidFill>
                <a:prstClr val="black"/>
              </a:solidFill>
              <a:effectLst/>
              <a:uLnTx/>
              <a:uFillTx/>
              <a:latin typeface="+mn-lt"/>
              <a:ea typeface="+mn-ea"/>
              <a:cs typeface="+mn-cs"/>
            </a:rPr>
            <a:t>. SERVE GRINTA SERVE TANTA FISICITA' E INTELLIGENZA TATTICA. OGGI BISOGNA ESSERE AGGRESSIVI, PRESSARE ALTI E NON LASCIARE LO SCARICO O LA GIOCATA FACILE. SERVE SFALSARSI E ACCOMPAGNARE L'AZIONE, VIETATISSIMO FARSI TIRARE FUORI POSIZIONE. PER IL RESTO CERCHIAMO DI SFRUTTARE LE DUE PUNTE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VOGLIO USCITE IN PRESSING FATTE BENE, ALTE, PER METTERLI IN DIFFICOLTA IN COSTRUZIONE.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POSSESSO LE ALI STRINGONO NEL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a:t>
          </a:r>
          <a:r>
            <a:rPr kumimoji="0" lang="it-IT" sz="1100" b="1" i="0" u="none" strike="noStrike" kern="0" cap="small" spc="0" normalizeH="0" baseline="0" noProof="0">
              <a:ln>
                <a:noFill/>
              </a:ln>
              <a:solidFill>
                <a:prstClr val="black"/>
              </a:solidFill>
              <a:effectLst/>
              <a:uLnTx/>
              <a:uFillTx/>
              <a:latin typeface="+mn-lt"/>
              <a:ea typeface="+mn-ea"/>
              <a:cs typeface="+mn-cs"/>
            </a:rPr>
            <a:t>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TERZINO CHE PUO' GIOCARE SULL'ALA DAVANTI A LUI O SUL CC. POI PUO' SOVRAPPORRE LUI O LA STESSA ALA ATTACCA LA PROFONDITA'. IN AREA CENTRAVNTI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ACCIA CON WOLF IN APPOGGIO</a:t>
          </a:r>
          <a:r>
            <a:rPr kumimoji="0" lang="it-IT" sz="1100" b="0" i="0" u="none" strike="noStrike" kern="0" cap="small" spc="0" normalizeH="0" baseline="0" noProof="0">
              <a:ln>
                <a:noFill/>
              </a:ln>
              <a:solidFill>
                <a:prstClr val="black"/>
              </a:solidFill>
              <a:effectLst/>
              <a:uLnTx/>
              <a:uFillTx/>
              <a:latin typeface="+mn-lt"/>
              <a:ea typeface="+mn-ea"/>
              <a:cs typeface="+mn-cs"/>
            </a:rPr>
            <a:t>. ACCIA PRIMA PUNTA, HANNO DUE CENTRALI FISICI. MI SERVE UN ARIETE CHE PROTEGGA PALLA, STIA LI' IN MEZZO AI LORO DUE CENTRALI E LI FACCIA STARE LI. VIENI INCONTRO, PROTEGGI PALLA SCARICHI E TE NE VAI. SE NO GIOCHI NELLO STRETTO CON WOLF E PROVI IL TIRO.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WOLF SOLITO LAVORO DI RACCORDO: OGGI PIU' CHE MAI SCALI IN MEZZO AL CAMPO IN NON POSSESSO: VITTO DOVRA' SPESSO DARE UN OCCHIO A POMPA TRA LE LINEE.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PROFONDITA' LA CERCHIAMO SULLE FASCE PER ARRIVARE AL CROSS DAL FONDO. SE VEDIAMO CHE SIAMO IN DIFFICOLTA' IN COSTRUZIONE POSSIAMO ANCHE GIOCARE LUNGO SU DI LORO DIRETTAMENTE DA RINVIO DI ROSSO O DAI DIFENSORI. IN NON POSSESSO E' FONDAMENTALE PERO' CHE SI STIA TUTTI DIETRO ALLA LINEA DEL PALLONE.  LE DUE PUNTE SONO LE PRIME A DIFENDERE. QUINDI SPIRITO DI SACRIFICIO:  WOLF SEI TU CHE VAI A INFASTIDIRE IL LORO VERTICE BASSO DI CC.</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NEL CASO IN CUI IL CENTRAVANTI RICEVA SPALLE  ALLA PORTA UN ALA CHE TAGLI VERSO IL CENTRO. SE INVECE SI DOVESSE ARRIVARE SUL FONDO PER IL CROSS, ACCIA CHE ATTACCA IL PRIMO PALO WOLF SUL DISCHETTO L'ESTERNO DAL LATO OPPOSTO ESSERE SUL SECONDO PALO E UN CC AL LIMITE (VEDI IL GOL AL BIRRINO)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CI VUOLE ESTREMA DISPONIBILITA' AL SACRIFICIO OGGI. TENETE SU' LA PALLA. GIOCATA SEMPLICE.  UNO-DUE E TIRI DA FUORI, CERCHIAMO LA CONCLUSIONE NELLO SPECCHIO QUANDO ABBIAMO LA POSSIBILITA’. NON HANNO UN SUPER PORTIERE CORAGGIO ARRIVIAMO AL TIRO.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SU' ERIS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DAI ANDIAMO A PRENDERCI QUESTA FINALE!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OPPURE SCHEMI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8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8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8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8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8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8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8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8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28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8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8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8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8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8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8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3" name="CasellaDiTesto 52">
          <a:extLst>
            <a:ext uri="{FF2B5EF4-FFF2-40B4-BE49-F238E27FC236}">
              <a16:creationId xmlns:a16="http://schemas.microsoft.com/office/drawing/2014/main" id="{00000000-0008-0000-2800-000035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a:extLst>
            <a:ext uri="{FF2B5EF4-FFF2-40B4-BE49-F238E27FC236}">
              <a16:creationId xmlns:a16="http://schemas.microsoft.com/office/drawing/2014/main" id="{00000000-0008-0000-2800-000036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a:extLst>
            <a:ext uri="{FF2B5EF4-FFF2-40B4-BE49-F238E27FC236}">
              <a16:creationId xmlns:a16="http://schemas.microsoft.com/office/drawing/2014/main" id="{00000000-0008-0000-2800-000037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a:extLst>
            <a:ext uri="{FF2B5EF4-FFF2-40B4-BE49-F238E27FC236}">
              <a16:creationId xmlns:a16="http://schemas.microsoft.com/office/drawing/2014/main" id="{00000000-0008-0000-2800-00003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a:extLst>
            <a:ext uri="{FF2B5EF4-FFF2-40B4-BE49-F238E27FC236}">
              <a16:creationId xmlns:a16="http://schemas.microsoft.com/office/drawing/2014/main" id="{00000000-0008-0000-28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a:extLst>
            <a:ext uri="{FF2B5EF4-FFF2-40B4-BE49-F238E27FC236}">
              <a16:creationId xmlns:a16="http://schemas.microsoft.com/office/drawing/2014/main" id="{00000000-0008-0000-28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a:extLst>
            <a:ext uri="{FF2B5EF4-FFF2-40B4-BE49-F238E27FC236}">
              <a16:creationId xmlns:a16="http://schemas.microsoft.com/office/drawing/2014/main" id="{00000000-0008-0000-28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a:extLst>
            <a:ext uri="{FF2B5EF4-FFF2-40B4-BE49-F238E27FC236}">
              <a16:creationId xmlns:a16="http://schemas.microsoft.com/office/drawing/2014/main" id="{00000000-0008-0000-28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a:extLst>
            <a:ext uri="{FF2B5EF4-FFF2-40B4-BE49-F238E27FC236}">
              <a16:creationId xmlns:a16="http://schemas.microsoft.com/office/drawing/2014/main" id="{00000000-0008-0000-28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a:extLst>
            <a:ext uri="{FF2B5EF4-FFF2-40B4-BE49-F238E27FC236}">
              <a16:creationId xmlns:a16="http://schemas.microsoft.com/office/drawing/2014/main" id="{00000000-0008-0000-28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a:extLst>
            <a:ext uri="{FF2B5EF4-FFF2-40B4-BE49-F238E27FC236}">
              <a16:creationId xmlns:a16="http://schemas.microsoft.com/office/drawing/2014/main" id="{00000000-0008-0000-28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a:extLst>
            <a:ext uri="{FF2B5EF4-FFF2-40B4-BE49-F238E27FC236}">
              <a16:creationId xmlns:a16="http://schemas.microsoft.com/office/drawing/2014/main" id="{00000000-0008-0000-28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a:extLst>
            <a:ext uri="{FF2B5EF4-FFF2-40B4-BE49-F238E27FC236}">
              <a16:creationId xmlns:a16="http://schemas.microsoft.com/office/drawing/2014/main" id="{00000000-0008-0000-28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a:extLst>
            <a:ext uri="{FF2B5EF4-FFF2-40B4-BE49-F238E27FC236}">
              <a16:creationId xmlns:a16="http://schemas.microsoft.com/office/drawing/2014/main" id="{00000000-0008-0000-28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a:extLst>
            <a:ext uri="{FF2B5EF4-FFF2-40B4-BE49-F238E27FC236}">
              <a16:creationId xmlns:a16="http://schemas.microsoft.com/office/drawing/2014/main" id="{00000000-0008-0000-28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164</xdr:row>
      <xdr:rowOff>107156</xdr:rowOff>
    </xdr:to>
    <xdr:sp macro="" textlink="">
      <xdr:nvSpPr>
        <xdr:cNvPr id="69" name="CasellaDiTesto 68">
          <a:extLst>
            <a:ext uri="{FF2B5EF4-FFF2-40B4-BE49-F238E27FC236}">
              <a16:creationId xmlns:a16="http://schemas.microsoft.com/office/drawing/2014/main" id="{00000000-0008-0000-2800-000045000000}"/>
            </a:ext>
          </a:extLst>
        </xdr:cNvPr>
        <xdr:cNvSpPr txBox="1"/>
      </xdr:nvSpPr>
      <xdr:spPr>
        <a:xfrm>
          <a:off x="47625" y="371477"/>
          <a:ext cx="5131594" cy="27072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CI SIAMO: ULTIMA DI CAMPIONATO, UN VIAGGIO LUNGO 10 MESI, 48 ALLENAMENTI, SOLE, CALDO, FREDDO, NEVE. E' STATO COME SEMPRE UN ANNO PERSONALMENTE MOLTO BELLO, SONO ORGOGLIOSO DI VOI, DI QUELLO CHE SIAMO.  ARRIVARE OGNI ANNO IN FONDO A GIOCARSI LA VITTORIA NON E' PER NULLA SCONTATO, VUOL DIRE CHE SI E' LAVORATO BENE. QUESTE PARTITE LE CONOSCIAMO ORMAI, SAPPIAMO QUANTO E' BELLO SE SI VINCE, MA CONOSCIAMO ANCHE L'AMARO IN BOCCA CHE TI LASCIA LA SCONFITTA. RIPETERSI E' ESTREMAMENTE DIFFICILE MA IO VI DICO: STASERA C'E' TUTTO PER METTERE IL PUNTO ESCLAMATIVO A QUESTA STAGIONE ED ENTRARE NELLA STORIA DEL CSI, MAI NESSUNO NE HA VINTI TRE DIETRO FILA......</a:t>
          </a:r>
          <a:r>
            <a:rPr kumimoji="0" lang="it-IT" sz="1100" b="0" i="0" u="none" strike="noStrike" kern="0" cap="small" spc="0" normalizeH="0" baseline="0" noProof="0">
              <a:ln>
                <a:noFill/>
              </a:ln>
              <a:solidFill>
                <a:prstClr val="black"/>
              </a:solidFill>
              <a:effectLst/>
              <a:uLnTx/>
              <a:uFillTx/>
              <a:latin typeface="+mn-lt"/>
              <a:ea typeface="+mn-ea"/>
              <a:cs typeface="+mn-cs"/>
            </a:rPr>
            <a:t> </a:t>
          </a:r>
        </a:p>
        <a:p>
          <a:r>
            <a:rPr kumimoji="0" lang="it-IT" sz="1100" b="0" i="0" u="none" strike="noStrike" kern="0" cap="small" spc="0" normalizeH="0" baseline="0" noProof="0">
              <a:ln>
                <a:noFill/>
              </a:ln>
              <a:solidFill>
                <a:prstClr val="black"/>
              </a:solidFill>
              <a:effectLst/>
              <a:uLnTx/>
              <a:uFillTx/>
              <a:latin typeface="+mn-lt"/>
              <a:ea typeface="+mn-ea"/>
              <a:cs typeface="+mn-cs"/>
            </a:rPr>
            <a:t>E' LA FINALE, SE LORO SONO QUI A GIOCARSELA VUOL DIRE CHE HANNO FATTO UNA STAGIONE AL PARI LIVELLO DELLA NOSTRA, SOTTOVALUTARLI PERCHE' SI CHIAMANO CELLA PIUTTOSTO CHE POVIGLIESE O BIRRINO O ZEGO SAREBBE LA PIU' GROSSA INGENUITA' CHE POTREMMO COMMETTERE.</a:t>
          </a:r>
        </a:p>
        <a:p>
          <a:r>
            <a:rPr kumimoji="0" lang="it-IT" sz="1100" b="0" i="0" u="none" strike="noStrike" kern="0" cap="small" spc="0" normalizeH="0" baseline="0" noProof="0">
              <a:ln>
                <a:noFill/>
              </a:ln>
              <a:solidFill>
                <a:prstClr val="black"/>
              </a:solidFill>
              <a:effectLst/>
              <a:uLnTx/>
              <a:uFillTx/>
              <a:latin typeface="+mn-lt"/>
              <a:ea typeface="+mn-ea"/>
              <a:cs typeface="+mn-cs"/>
            </a:rPr>
            <a:t>PER ALZARE LA COPPA PIU' GRANDE SERVIRA' UNA PARTITA PERFETTA, </a:t>
          </a:r>
          <a:r>
            <a:rPr kumimoji="0" lang="it-IT" sz="1100" b="1" i="0" u="none" strike="noStrike" kern="0" cap="small" spc="0" normalizeH="0" baseline="0" noProof="0">
              <a:ln>
                <a:noFill/>
              </a:ln>
              <a:solidFill>
                <a:prstClr val="black"/>
              </a:solidFill>
              <a:effectLst/>
              <a:uLnTx/>
              <a:uFillTx/>
              <a:latin typeface="+mn-lt"/>
              <a:ea typeface="+mn-ea"/>
              <a:cs typeface="+mn-cs"/>
            </a:rPr>
            <a:t>A LIVELLO TATTICO E MENTALE</a:t>
          </a:r>
          <a:r>
            <a:rPr kumimoji="0" lang="it-IT" sz="1100" b="0" i="0" u="none" strike="noStrike" kern="0" cap="small" spc="0" normalizeH="0" baseline="0" noProof="0">
              <a:ln>
                <a:noFill/>
              </a:ln>
              <a:solidFill>
                <a:prstClr val="black"/>
              </a:solidFill>
              <a:effectLst/>
              <a:uLnTx/>
              <a:uFillTx/>
              <a:latin typeface="+mn-lt"/>
              <a:ea typeface="+mn-ea"/>
              <a:cs typeface="+mn-cs"/>
            </a:rPr>
            <a:t>. OGGI PER PORTARLA A CASA SERVIRA' </a:t>
          </a:r>
          <a:r>
            <a:rPr kumimoji="0" lang="it-IT" sz="1100" b="1" i="0" u="none" strike="noStrike" kern="0" cap="small" spc="0" normalizeH="0" baseline="0" noProof="0">
              <a:ln>
                <a:noFill/>
              </a:ln>
              <a:solidFill>
                <a:prstClr val="black"/>
              </a:solidFill>
              <a:effectLst/>
              <a:uLnTx/>
              <a:uFillTx/>
              <a:latin typeface="+mn-lt"/>
              <a:ea typeface="+mn-ea"/>
              <a:cs typeface="+mn-cs"/>
            </a:rPr>
            <a:t>LA MENTALITA' E L'ATTEGGIAMENTO </a:t>
          </a:r>
          <a:r>
            <a:rPr kumimoji="0" lang="it-IT" sz="1100" b="0" i="0" u="none" strike="noStrike" kern="0" cap="small" spc="0" normalizeH="0" baseline="0" noProof="0">
              <a:ln>
                <a:noFill/>
              </a:ln>
              <a:solidFill>
                <a:prstClr val="black"/>
              </a:solidFill>
              <a:effectLst/>
              <a:uLnTx/>
              <a:uFillTx/>
              <a:latin typeface="+mn-lt"/>
              <a:ea typeface="+mn-ea"/>
              <a:cs typeface="+mn-cs"/>
            </a:rPr>
            <a:t>QUELL'ATTEGGIAMENTO CHE HO VISTO NEGLI OTTAVI E NEI QUARTI DOVE SIAMO PARTITI A CANNONE E ABBIAMO MESSO NEI PRIMI MINUTI GIA' LE BASI PER ARRIVARE ALLA VITTORIA FINALE.</a:t>
          </a:r>
        </a:p>
        <a:p>
          <a:r>
            <a:rPr kumimoji="0" lang="it-IT" sz="1100" b="1" i="0" u="none" strike="noStrike" kern="0" cap="small" spc="0" normalizeH="0" baseline="0" noProof="0">
              <a:ln>
                <a:noFill/>
              </a:ln>
              <a:solidFill>
                <a:prstClr val="black"/>
              </a:solidFill>
              <a:effectLst/>
              <a:uLnTx/>
              <a:uFillTx/>
              <a:latin typeface="+mn-lt"/>
              <a:ea typeface="+mn-ea"/>
              <a:cs typeface="+mn-cs"/>
            </a:rPr>
            <a:t>OGGI BISOGNA RIPARTIRE DA QUEGLI INIZI LI', METTENDO </a:t>
          </a:r>
          <a:r>
            <a:rPr lang="it-IT" sz="1100" b="0" i="0" cap="small" baseline="0">
              <a:solidFill>
                <a:schemeClr val="dk1"/>
              </a:solidFill>
              <a:effectLst/>
              <a:latin typeface="+mn-lt"/>
              <a:ea typeface="+mn-ea"/>
              <a:cs typeface="+mn-cs"/>
            </a:rPr>
            <a:t>AL SERVIZIO DEL GRUPPO </a:t>
          </a:r>
          <a:r>
            <a:rPr lang="it-IT" sz="1100" b="0" i="0" u="sng" cap="small" baseline="0">
              <a:solidFill>
                <a:schemeClr val="dk1"/>
              </a:solidFill>
              <a:effectLst/>
              <a:latin typeface="+mn-lt"/>
              <a:ea typeface="+mn-ea"/>
              <a:cs typeface="+mn-cs"/>
            </a:rPr>
            <a:t>UN ATTEGGIAMENTO VINCENTE</a:t>
          </a:r>
          <a:r>
            <a:rPr lang="it-IT" sz="1100" b="0" i="0" u="none" cap="small" baseline="0">
              <a:solidFill>
                <a:schemeClr val="dk1"/>
              </a:solidFill>
              <a:effectLst/>
              <a:latin typeface="+mn-lt"/>
              <a:ea typeface="+mn-ea"/>
              <a:cs typeface="+mn-cs"/>
            </a:rPr>
            <a:t>, TRADOTTO SI </a:t>
          </a:r>
          <a:r>
            <a:rPr kumimoji="0" lang="it-IT" sz="1100" b="0" i="0" u="none" strike="noStrike" kern="0" cap="small" spc="0" normalizeH="0" baseline="0" noProof="0">
              <a:ln>
                <a:noFill/>
              </a:ln>
              <a:solidFill>
                <a:prstClr val="black"/>
              </a:solidFill>
              <a:effectLst/>
              <a:uLnTx/>
              <a:uFillTx/>
              <a:latin typeface="+mn-lt"/>
              <a:ea typeface="+mn-ea"/>
              <a:cs typeface="+mn-cs"/>
            </a:rPr>
            <a:t>CORRE E SI SPUTA SANGUE PER IL COMPAGNO, CI SI METTE AL SERVIZIO DEL COLLETTIVO TRALASCIANDO L'IO, SI USA LA</a:t>
          </a:r>
          <a:r>
            <a:rPr kumimoji="0" lang="it-IT" sz="1100" b="1" i="0" u="none" strike="noStrike" kern="0" cap="small" spc="0" normalizeH="0" baseline="0" noProof="0">
              <a:ln>
                <a:noFill/>
              </a:ln>
              <a:solidFill>
                <a:prstClr val="black"/>
              </a:solidFill>
              <a:effectLst/>
              <a:uLnTx/>
              <a:uFillTx/>
              <a:latin typeface="+mn-lt"/>
              <a:ea typeface="+mn-ea"/>
              <a:cs typeface="+mn-cs"/>
            </a:rPr>
            <a:t> TESTA.  </a:t>
          </a:r>
        </a:p>
        <a:p>
          <a:r>
            <a:rPr kumimoji="0" lang="it-IT" sz="1100" b="1" i="0" u="none" strike="noStrike" kern="0" cap="small" spc="0" normalizeH="0" baseline="0" noProof="0">
              <a:ln>
                <a:noFill/>
              </a:ln>
              <a:solidFill>
                <a:prstClr val="black"/>
              </a:solidFill>
              <a:effectLst/>
              <a:uLnTx/>
              <a:uFillTx/>
              <a:latin typeface="+mn-lt"/>
              <a:ea typeface="+mn-ea"/>
              <a:cs typeface="+mn-cs"/>
            </a:rPr>
            <a:t>ANCHE OGGI DOBBIAMO FAR EMERGERE IL COLLETTIVO :  METTIAMO IN CAMPO E A DISPOSIZIONE DEI COMPAGNI IL NOSTRO MEGLIO, </a:t>
          </a:r>
          <a:r>
            <a:rPr kumimoji="0" lang="it-IT" sz="1100" b="0" i="0" u="none" strike="noStrike" kern="0" cap="small" spc="0" normalizeH="0" baseline="0" noProof="0">
              <a:ln>
                <a:noFill/>
              </a:ln>
              <a:solidFill>
                <a:prstClr val="black"/>
              </a:solidFill>
              <a:effectLst/>
              <a:uLnTx/>
              <a:uFillTx/>
              <a:latin typeface="+mn-lt"/>
              <a:ea typeface="+mn-ea"/>
              <a:cs typeface="+mn-cs"/>
            </a:rPr>
            <a:t>LA' FUORI </a:t>
          </a:r>
          <a:r>
            <a:rPr kumimoji="0" lang="it-IT" sz="1100" b="1" i="0" u="none" strike="noStrike" kern="0" cap="small" spc="0" normalizeH="0" baseline="0" noProof="0">
              <a:ln>
                <a:noFill/>
              </a:ln>
              <a:solidFill>
                <a:prstClr val="black"/>
              </a:solidFill>
              <a:effectLst/>
              <a:uLnTx/>
              <a:uFillTx/>
              <a:latin typeface="+mn-lt"/>
              <a:ea typeface="+mn-ea"/>
              <a:cs typeface="+mn-cs"/>
            </a:rPr>
            <a:t>FATE QUELLO CHE SAPETE MA FATELO AL MEGLIO CHE POTETE, DATE TUTTO E ANCHE DI PIU' SE NECESSARIO. OGGI DOVE NON ARRIVANO LE GAMBE CI SI ARRIVA CON IL CUORE </a:t>
          </a:r>
          <a:r>
            <a:rPr kumimoji="0" lang="it-IT" sz="1100" b="0" i="0" u="none" strike="noStrike" kern="0" cap="small" spc="0" normalizeH="0" baseline="0" noProof="0">
              <a:ln>
                <a:noFill/>
              </a:ln>
              <a:solidFill>
                <a:prstClr val="black"/>
              </a:solidFill>
              <a:effectLst/>
              <a:uLnTx/>
              <a:uFillTx/>
              <a:latin typeface="+mn-lt"/>
              <a:ea typeface="+mn-ea"/>
              <a:cs typeface="+mn-cs"/>
            </a:rPr>
            <a:t> SENZA ANSIE O TIMORI, QUELLI POSSONO SOLO FREGARCI. </a:t>
          </a:r>
          <a:r>
            <a:rPr kumimoji="0" lang="it-IT" sz="1100" b="1" i="0" u="none" strike="noStrike" kern="0" cap="small" spc="0" normalizeH="0" baseline="0" noProof="0">
              <a:ln>
                <a:noFill/>
              </a:ln>
              <a:solidFill>
                <a:prstClr val="black"/>
              </a:solidFill>
              <a:effectLst/>
              <a:uLnTx/>
              <a:uFillTx/>
              <a:latin typeface="+mn-lt"/>
              <a:ea typeface="+mn-ea"/>
              <a:cs typeface="+mn-cs"/>
            </a:rPr>
            <a:t>PERCIO' RESTATE SERENI, AIUTATEVI E LOTTATE SU TUTTE LE PALLE. </a:t>
          </a:r>
        </a:p>
        <a:p>
          <a:r>
            <a:rPr kumimoji="0" lang="it-IT" sz="1100" b="1" i="0" u="none" strike="noStrike" kern="0" cap="small" spc="0" normalizeH="0" baseline="0" noProof="0">
              <a:ln>
                <a:noFill/>
              </a:ln>
              <a:solidFill>
                <a:prstClr val="black"/>
              </a:solidFill>
              <a:effectLst/>
              <a:uLnTx/>
              <a:uFillTx/>
              <a:latin typeface="+mn-lt"/>
              <a:ea typeface="+mn-ea"/>
              <a:cs typeface="+mn-cs"/>
            </a:rPr>
            <a:t>SPUTATE L'ANIMA DAL PRIMO ALL'ULTIMO MINUTO, MANGIATE L'ERBA, LASCIATE MUSCOLI E POLMONI IN CAMPO E OTTERRETE QUELLO CHE MERITATE. </a:t>
          </a:r>
          <a:endParaRPr kumimoji="0" lang="it-IT" sz="1100" b="0" i="0" u="sng" strike="noStrike" kern="0" cap="small" spc="0" normalizeH="0" baseline="0" noProof="0">
            <a:ln>
              <a:noFill/>
            </a:ln>
            <a:solidFill>
              <a:prstClr val="black"/>
            </a:solidFill>
            <a:effectLst/>
            <a:uLnTx/>
            <a:uFillTx/>
            <a:latin typeface="+mn-lt"/>
            <a:ea typeface="+mn-ea"/>
            <a:cs typeface="+mn-cs"/>
          </a:endParaRPr>
        </a:p>
        <a:p>
          <a:endParaRPr lang="it-IT" sz="1100" u="none" cap="small" baseline="0">
            <a:solidFill>
              <a:schemeClr val="dk1"/>
            </a:solidFill>
            <a:latin typeface="+mn-lt"/>
            <a:ea typeface="+mn-ea"/>
            <a:cs typeface="+mn-cs"/>
          </a:endParaRPr>
        </a:p>
        <a:p>
          <a:r>
            <a:rPr lang="it-IT">
              <a:effectLst/>
            </a:rPr>
            <a:t>AVREI VOLUTO</a:t>
          </a:r>
          <a:r>
            <a:rPr lang="it-IT" baseline="0">
              <a:effectLst/>
            </a:rPr>
            <a:t> FARVI PARTIRE TUTTI TITOLARI OGGI....MA NON SI PUO'.</a:t>
          </a:r>
          <a:endParaRPr kumimoji="0" lang="it-IT" sz="1100" b="0"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a:t>
          </a:r>
          <a:r>
            <a:rPr kumimoji="0" lang="it-IT" sz="1100" b="0" i="0" u="none" strike="noStrike" kern="0" cap="small" spc="0" normalizeH="0" baseline="0" noProof="0">
              <a:ln>
                <a:noFill/>
              </a:ln>
              <a:solidFill>
                <a:prstClr val="black"/>
              </a:solidFill>
              <a:effectLst/>
              <a:uLnTx/>
              <a:uFillTx/>
              <a:latin typeface="+mn-lt"/>
              <a:ea typeface="+mn-ea"/>
              <a:cs typeface="+mn-cs"/>
            </a:rPr>
            <a:t> ROSSO/DIDA, CAME, MEGLIO, ABI/ GUERRO, VITTO, BIU/ WOLF/ ACCIA LUZ.</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GENTE  MOLTO BRAVA E PERICOLOSA: DIETRO OGGI E' NECESSARIO ESSERE PERFETTI, PULITI E DECISI, </a:t>
          </a:r>
          <a:r>
            <a:rPr kumimoji="0" lang="it-IT" sz="1100" b="1" i="0" u="none" strike="noStrike" kern="0" cap="small" spc="0" normalizeH="0" baseline="0" noProof="0">
              <a:ln>
                <a:noFill/>
              </a:ln>
              <a:solidFill>
                <a:prstClr val="black"/>
              </a:solidFill>
              <a:effectLst/>
              <a:uLnTx/>
              <a:uFillTx/>
              <a:latin typeface="+mn-lt"/>
              <a:ea typeface="+mn-ea"/>
              <a:cs typeface="+mn-cs"/>
            </a:rPr>
            <a:t>NON CONCEDERE PUNIZIONI O METRI A QUESTA GENTE QUA (MORGESE E' UN CECCHINO)</a:t>
          </a:r>
          <a:r>
            <a:rPr kumimoji="0" lang="it-IT" sz="1100" b="0" i="0" u="none" strike="noStrike" kern="0" cap="small" spc="0" normalizeH="0" baseline="0" noProof="0">
              <a:ln>
                <a:noFill/>
              </a:ln>
              <a:solidFill>
                <a:prstClr val="black"/>
              </a:solidFill>
              <a:effectLst/>
              <a:uLnTx/>
              <a:uFillTx/>
              <a:latin typeface="+mn-lt"/>
              <a:ea typeface="+mn-ea"/>
              <a:cs typeface="+mn-cs"/>
            </a:rPr>
            <a:t>,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CENTRALE BIU E GUERRO INTERNI: DIAMO ORDINE E PULIZIA DI GIOCO. FACCIAMO CORRERE LA PALLA, LEI NON SUDA, QUINDI STOP E VIA STOP E VIA......</a:t>
          </a:r>
          <a:r>
            <a:rPr kumimoji="0" lang="it-IT" sz="1100" b="1" i="0" u="none" strike="noStrike" kern="0" cap="small" spc="0" normalizeH="0" baseline="0" noProof="0">
              <a:ln>
                <a:noFill/>
              </a:ln>
              <a:solidFill>
                <a:prstClr val="black"/>
              </a:solidFill>
              <a:effectLst/>
              <a:uLnTx/>
              <a:uFillTx/>
              <a:latin typeface="+mn-lt"/>
              <a:ea typeface="+mn-ea"/>
              <a:cs typeface="+mn-cs"/>
            </a:rPr>
            <a:t>MAI BUTTARE VIA IL PALLONE MA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PRECISIONE IN FASE DI DISIMPEGNO. PERSA PALLA PRESSING IMMEDIATO SUL POSSESSORE DI PALLA AVVERSARIO, APRIRE SUBITO LA CACCIA PER RIPRENDERLA: QUELLO E' IL MOMENTO DI ACCORCIARE TUTTI.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FONDAMENTALE PERO' E' CHE LA SQUADRA SIA CORTA.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WOLF, COMPITO IMPORTANTE, HAI QUALITA' E CORSA E MI PIACE . IN NON POSSESSO TI VOGLIO SEMPRE DIETRO LA LINEA DELLA PALLA FAI UN PASSO IN MEZZO IN MODO CHE LE NOSTRE MEZZ'ALI POSSANO SCIVOLARE SULL'ESTERNO.DOVRAI ESSERCI TU SULLA LORO FONTE DI GIOCO: SEMPRE. NON TI VOGLIO IN RITARDO IN QUESTA SITUAZIONE.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FATTI TROVARE, NON NASCONDERTI MA PROPONITI</a:t>
          </a:r>
          <a:r>
            <a:rPr kumimoji="0" lang="it-IT" sz="1100" b="0" i="0" u="none" strike="noStrike" kern="0" cap="small" spc="0" normalizeH="0" baseline="0" noProof="0">
              <a:ln>
                <a:noFill/>
              </a:ln>
              <a:solidFill>
                <a:prstClr val="black"/>
              </a:solidFill>
              <a:effectLst/>
              <a:uLnTx/>
              <a:uFillTx/>
              <a:latin typeface="+mn-lt"/>
              <a:ea typeface="+mn-ea"/>
              <a:cs typeface="+mn-cs"/>
            </a:rPr>
            <a:t>. ESCI IN PRESSING SUI CENTRALI DIFENSIVI SE PARTONO DA LI', LE PUNTE STANNO TRA IL CENTRALE ED IL TERZINO. CI VUOLE SACRIFICIO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ACCIA PUNTA CENTRALE, CON LUZ LIBERO DI SPAZIARGLI INTORNO. DA ACCIA VOGLIO PRESENZA IN MEZZO AL CAMPO, DEVI SBATTAGLIARE SU TUTTI I PALLONI, PRENDERE FALLI E FAR RESPIRARE LA SQUADRA, DA LUCIO VOGLIO LA PROFONDITA, VOGLIO CHE PRENDI PUNIZIONI, VOGLIO CHE GIOCHI PER LA SQUADRA. NON GIOCARE LONTANO DA ACCIA STAI PRONTO A TAGLIARE DIETRO IL CENTRAVANTI  PER UN TAGLIO CENTRALE. LE DUE PUNTE SONO LE PRIME A DIFENDERE. QUINDI SPIRITO DI SACRIFICIO.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SQUADRA DEVE AVER CHIARO CHE LA' DAVANTI C'E' CHI PROTEGGE PALLA SE SERVE E NEL CASO SI PUO' LANCIARE PER CERCARE LA PROFONDITA'.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SEMPRE SU' LUZ SE RECUPERIAMO PALLA PRONTI A SFRUTTARE LA RIPARTENZA.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CERCHIAMO PUNIZIONI AL LIMITE </a:t>
          </a:r>
          <a:r>
            <a:rPr kumimoji="0" lang="it-IT" sz="1100" b="0" i="0" u="none" strike="noStrike" kern="0" cap="small" spc="0" normalizeH="0" baseline="0" noProof="0">
              <a:ln>
                <a:noFill/>
              </a:ln>
              <a:solidFill>
                <a:prstClr val="black"/>
              </a:solidFill>
              <a:effectLst/>
              <a:uLnTx/>
              <a:uFillTx/>
              <a:latin typeface="+mn-lt"/>
              <a:ea typeface="+mn-ea"/>
              <a:cs typeface="+mn-cs"/>
            </a:rPr>
            <a:t>, FACCIAMOCI FURBI, CERCHIAMO DI SFRUTTARE LE NOSTRE ARMI MIGLIORI.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CALCI D'ANGOLO, BISOGNA ENTRARE CON CATTIVERIA</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 / DIDA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O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lang="it-IT" sz="1100" b="1" i="0" u="sng" baseline="0">
              <a:solidFill>
                <a:schemeClr val="dk1"/>
              </a:solidFill>
              <a:effectLst/>
              <a:latin typeface="+mn-lt"/>
              <a:ea typeface="+mn-ea"/>
              <a:cs typeface="+mn-cs"/>
            </a:rPr>
            <a:t>INTERVALLO:</a:t>
          </a:r>
        </a:p>
        <a:p>
          <a:pPr eaLnBrk="1" fontAlgn="auto" latinLnBrk="0" hangingPunct="1"/>
          <a:r>
            <a:rPr lang="it-IT" sz="1100" b="0" i="0" u="none" baseline="0">
              <a:solidFill>
                <a:schemeClr val="dk1"/>
              </a:solidFill>
              <a:effectLst/>
              <a:latin typeface="+mn-lt"/>
              <a:ea typeface="+mn-ea"/>
              <a:cs typeface="+mn-cs"/>
            </a:rPr>
            <a:t>a) stiamo vincendo, inerzia totalmente dalla nostra parte, non si deve smettere di giocare, quindi concentrazione alta, basta il minimo calo e si rimette tutto in ballo.</a:t>
          </a:r>
        </a:p>
        <a:p>
          <a:pPr eaLnBrk="1" fontAlgn="auto" latinLnBrk="0" hangingPunct="1"/>
          <a:r>
            <a:rPr lang="it-IT" sz="1100" b="0" i="0" u="none" baseline="0">
              <a:solidFill>
                <a:schemeClr val="dk1"/>
              </a:solidFill>
              <a:effectLst/>
              <a:latin typeface="+mn-lt"/>
              <a:ea typeface="+mn-ea"/>
              <a:cs typeface="+mn-cs"/>
            </a:rPr>
            <a:t>Possibilità di gestire i tempi di gioco, rimesse, calci piazzati da conquistare con furbizia. Davanti teniamo su il pallone e proviamo a far respirare la squadra. Dietro vietato abbassarsi, se no poi si soffre! Interdizione decisa, disimpegni precisi. Gli squali quando vedono la preda sanguinare la sbranano, la finiscono.</a:t>
          </a:r>
        </a:p>
        <a:p>
          <a:pPr eaLnBrk="1" fontAlgn="auto" latinLnBrk="0" hangingPunct="1"/>
          <a:endParaRPr lang="it-IT" sz="1100" b="0" i="0" u="none" baseline="0">
            <a:solidFill>
              <a:schemeClr val="dk1"/>
            </a:solidFill>
            <a:effectLst/>
            <a:latin typeface="+mn-lt"/>
            <a:ea typeface="+mn-ea"/>
            <a:cs typeface="+mn-cs"/>
          </a:endParaRPr>
        </a:p>
        <a:p>
          <a:pPr eaLnBrk="1" fontAlgn="auto" latinLnBrk="0" hangingPunct="1"/>
          <a:r>
            <a:rPr lang="it-IT" b="0" u="none">
              <a:effectLst/>
            </a:rPr>
            <a:t>b)</a:t>
          </a:r>
          <a:r>
            <a:rPr lang="it-IT" b="0" u="none" baseline="0">
              <a:effectLst/>
            </a:rPr>
            <a:t> siamo sotto, nulla è compromesso, 35 minuti per rialzarci come gruppo, niente frenesia, ma usiamo la testa e continuiamo a giocare la palla, dobbiamo accelerare però. Stato d'animo positivo, pensiamo che possiamo farcela.</a:t>
          </a:r>
        </a:p>
        <a:p>
          <a:pPr eaLnBrk="1" fontAlgn="auto" latinLnBrk="0" hangingPunct="1"/>
          <a:endParaRPr lang="it-IT" b="0" u="none">
            <a:effectLst/>
          </a:endParaRPr>
        </a:p>
        <a:p>
          <a:pPr eaLnBrk="1" fontAlgn="auto" latinLnBrk="0" hangingPunct="1"/>
          <a:endParaRPr lang="it-IT" sz="1100" b="1" i="0" baseline="0">
            <a:solidFill>
              <a:schemeClr val="dk1"/>
            </a:solidFill>
            <a:effectLst/>
            <a:latin typeface="+mn-lt"/>
            <a:ea typeface="+mn-ea"/>
            <a:cs typeface="+mn-cs"/>
          </a:endParaRP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endParaRPr lang="it-IT" sz="1100" b="0" i="0" baseline="0">
            <a:solidFill>
              <a:schemeClr val="dk1"/>
            </a:solidFill>
            <a:effectLst/>
            <a:latin typeface="+mn-lt"/>
            <a:ea typeface="+mn-ea"/>
            <a:cs typeface="+mn-cs"/>
          </a:endParaRPr>
        </a:p>
        <a:p>
          <a:pPr eaLnBrk="1" fontAlgn="auto" latinLnBrk="0" hangingPunct="1"/>
          <a:endParaRPr lang="it-IT" b="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09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09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09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09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09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09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09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09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09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09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09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09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09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09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09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130</xdr:row>
      <xdr:rowOff>152401</xdr:rowOff>
    </xdr:to>
    <xdr:sp macro="" textlink="">
      <xdr:nvSpPr>
        <xdr:cNvPr id="18" name="CasellaDiTesto 17">
          <a:extLst>
            <a:ext uri="{FF2B5EF4-FFF2-40B4-BE49-F238E27FC236}">
              <a16:creationId xmlns:a16="http://schemas.microsoft.com/office/drawing/2014/main" id="{00000000-0008-0000-0900-000012000000}"/>
            </a:ext>
          </a:extLst>
        </xdr:cNvPr>
        <xdr:cNvSpPr txBox="1"/>
      </xdr:nvSpPr>
      <xdr:spPr>
        <a:xfrm>
          <a:off x="47625" y="381001"/>
          <a:ext cx="5153025" cy="2112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09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09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09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09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09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09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09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09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a:extLst>
            <a:ext uri="{FF2B5EF4-FFF2-40B4-BE49-F238E27FC236}">
              <a16:creationId xmlns:a16="http://schemas.microsoft.com/office/drawing/2014/main" id="{00000000-0008-0000-0900-00001B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0900-00001C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09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09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09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09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09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09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145</xdr:row>
      <xdr:rowOff>47624</xdr:rowOff>
    </xdr:to>
    <xdr:sp macro="" textlink="">
      <xdr:nvSpPr>
        <xdr:cNvPr id="35" name="CasellaDiTesto 34">
          <a:extLst>
            <a:ext uri="{FF2B5EF4-FFF2-40B4-BE49-F238E27FC236}">
              <a16:creationId xmlns:a16="http://schemas.microsoft.com/office/drawing/2014/main" id="{00000000-0008-0000-0900-000023000000}"/>
            </a:ext>
          </a:extLst>
        </xdr:cNvPr>
        <xdr:cNvSpPr txBox="1"/>
      </xdr:nvSpPr>
      <xdr:spPr>
        <a:xfrm>
          <a:off x="47625" y="387351"/>
          <a:ext cx="5111750" cy="233140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LO SCUDETTO CHE ABBIAMO AL CENTRO DELLA MAGLIA NON CI DICE CHE SIAMO SUPERIORI O PIU' FORTI...ANZI, FARA' IN MODO CHE I NOSTRI AVVERSARI GIOCHINO ANCORA PIU' ALLA MORTE! A NOI GUARDARLO DEVE SERVIRE A FARCI RICORDARE COME SIAMO ARRIVATI A CUCIRLO SUL PETTO, A QUANTO SUDORE VERSATO A QUANTA ATTENZIONE AI PARTICOLARI E' SERVITA...DOBBIAMO FARE IN MODO DI </a:t>
          </a:r>
          <a:r>
            <a:rPr lang="it-IT" sz="1100" b="1" u="none" cap="small" baseline="0">
              <a:solidFill>
                <a:schemeClr val="dk1"/>
              </a:solidFill>
              <a:latin typeface="+mn-lt"/>
              <a:ea typeface="+mn-ea"/>
              <a:cs typeface="+mn-cs"/>
            </a:rPr>
            <a:t>RIPROPORRE QUELL'ATTEGGIAMENTO RAGAZZI</a:t>
          </a:r>
          <a:r>
            <a:rPr lang="it-IT" sz="1100" u="none" cap="small" baseline="0">
              <a:solidFill>
                <a:schemeClr val="dk1"/>
              </a:solidFill>
              <a:latin typeface="+mn-lt"/>
              <a:ea typeface="+mn-ea"/>
              <a:cs typeface="+mn-cs"/>
            </a:rPr>
            <a:t>. RIPETERSI NON E' FACILE. ABBIAMO RAGGIUNTO LA VETTA, MA SE SONO ANCORA QUI CON VOI E' PERCHE' PENSO CHE CI SIANO ANCORA DEI LIMITI CHE POSSIAMO ARRIVARE A CAPIRE E CERCARE DI SUPERARE. LAVORANDO ASSIEME, GIOCANDO UNA STAGIONE DA SQUADRA, CERCANDO DI SEGUIRE LE MIE INDICAZIONI.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DETTO CIO'  VOGLIO UNA SQUADRA MAI SUPERFICIALE OGGI, A PARTIRE DALLA FASE DI DISIMPEGNO SOPRATTUTTO IN MEZZO, VOGLIO SEMPLICITA', VOGLIO ORDINE. CURIAMO I DISIMPEGNI DIETRO, LE RIMESSE LATERALI, LE PALLE INATTIVE IN OGNI ANGOLO DI CAMPO, GIOCHIAMO COL CRONOMETRO SE SARA' NECESSARIO, DAVANTI PRENDIAMO FALLI E FACCIAMO RESPIRARE LA SQUADRA, LE QUALITA' PER VINCERE LE ABBIAMO METTIAMOCI IL CUORE E USIAMO LA TESTA RAGA. </a:t>
          </a:r>
        </a:p>
        <a:p>
          <a:r>
            <a:rPr lang="it-IT" sz="1100" u="none" cap="small" baseline="0">
              <a:solidFill>
                <a:schemeClr val="dk1"/>
              </a:solidFill>
              <a:latin typeface="+mn-lt"/>
              <a:ea typeface="+mn-ea"/>
              <a:cs typeface="+mn-cs"/>
            </a:rPr>
            <a:t>E OGNUNO DIA IL MEGLIO DI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RIPARTIAMO DA QUANTO DI BUONO VISTO IN SUPERCOPPA:</a:t>
          </a:r>
        </a:p>
        <a:p>
          <a:r>
            <a:rPr lang="it-IT" sz="1100" u="none" cap="small" baseline="0">
              <a:solidFill>
                <a:schemeClr val="dk1"/>
              </a:solidFill>
              <a:latin typeface="+mn-lt"/>
              <a:ea typeface="+mn-ea"/>
              <a:cs typeface="+mn-cs"/>
            </a:rPr>
            <a:t>1) APPROCCIO ALLA SFIDA </a:t>
          </a:r>
        </a:p>
        <a:p>
          <a:r>
            <a:rPr lang="it-IT" sz="1100" u="none" cap="small" baseline="0">
              <a:solidFill>
                <a:schemeClr val="dk1"/>
              </a:solidFill>
              <a:latin typeface="+mn-lt"/>
              <a:ea typeface="+mn-ea"/>
              <a:cs typeface="+mn-cs"/>
            </a:rPr>
            <a:t>2) RISPETTO DELLE POSIZIONI E DI QUELLO CHE VI CHIEDO.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ROSSO/ DIDA, CAME, MEGLIO, MAIC/ LUZ, VITTO, BERTA, GIGI/ VENTU, WOLF.</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SOLITO APPROCCIO E SOLITO ATTEGGIAMENTO. </a:t>
          </a:r>
        </a:p>
        <a:p>
          <a:r>
            <a:rPr lang="it-IT" sz="1100" u="none" cap="small" baseline="0">
              <a:solidFill>
                <a:schemeClr val="dk1"/>
              </a:solidFill>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r>
            <a:rPr lang="it-IT" sz="1100" u="none" cap="small" baseline="0">
              <a:solidFill>
                <a:schemeClr val="dk1"/>
              </a:solidFill>
              <a:latin typeface="+mn-lt"/>
              <a:ea typeface="+mn-ea"/>
              <a:cs typeface="+mn-cs"/>
            </a:rPr>
            <a:t>LAMPADINA ANZI, UN LAMPIONE SEMPRE ACCESO. CENTRALI NON VI FATE TIRAR FUORI, NEL CASO PALLA O GAMBA MA L'AZIONE TERMINA LI. PULITI E DECISI, NON CONCEDERE PUNIZIONI O METRI A QUESTA GENTE QUA, SCARICHI PRECISI, NESSUN TENTENNAMENTO O ESITAZIONE. .</a:t>
          </a:r>
        </a:p>
        <a:p>
          <a:r>
            <a:rPr lang="it-IT" sz="1100" u="none" cap="small" baseline="0">
              <a:solidFill>
                <a:schemeClr val="dk1"/>
              </a:solidFill>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r>
            <a:rPr lang="it-IT" sz="1100" u="none" cap="small" baseline="0">
              <a:solidFill>
                <a:schemeClr val="dk1"/>
              </a:solidFill>
              <a:latin typeface="+mn-lt"/>
              <a:ea typeface="+mn-ea"/>
              <a:cs typeface="+mn-cs"/>
            </a:rPr>
            <a:t>SOLITE RACCOMANDAZIONI: ZERO RISCHI SOPRATTUTTO APPENA PARTITI, SE E' IL CASO PALLA IN TRIBUNA, MASSIMA ATTENZIONE IN MARCATURA E NEI FINALI DI TEMPO, OCCHI E ORECCHIE APERTI SULLE PALLE INATTIVE: DIFENDIAMO A UOMO, OGNUNO NE  BATTEZZA UNO E SE LO TIENE STRETTO.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VITTO E BERTA. 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r>
            <a:rPr lang="it-IT" sz="1100" u="none" cap="small" baseline="0">
              <a:solidFill>
                <a:schemeClr val="dk1"/>
              </a:solidFill>
              <a:latin typeface="+mn-lt"/>
              <a:ea typeface="+mn-ea"/>
              <a:cs typeface="+mn-cs"/>
            </a:rPr>
            <a:t>USCIRE IN PRESSING SUL LORO VERTICE BASSO O SULLE LORO MEZZE PUO' METTERCI IN DIFFICOLTA': OGGI AVETE IN NON POSSESSO DA GUARDARE CHI VI AGIRA' DIETRO. LUZ E GIGI INVECE STRINGERANNO UNA DECINA DI METRI DENTRO IL CAMPO PER NON LASCIARE LA SUPERIORITA' A LORO CON LE MEZZE.</a:t>
          </a: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r>
            <a:rPr lang="it-IT" sz="1100" u="none" cap="small" baseline="0">
              <a:solidFill>
                <a:schemeClr val="dk1"/>
              </a:solidFill>
              <a:latin typeface="+mn-lt"/>
              <a:ea typeface="+mn-ea"/>
              <a:cs typeface="+mn-cs"/>
            </a:rPr>
            <a:t>I MOVIMENTI SONO I SOLITI: </a:t>
          </a:r>
        </a:p>
        <a:p>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r>
            <a:rPr lang="it-IT" sz="1100" u="none" cap="small" baseline="0">
              <a:solidFill>
                <a:schemeClr val="dk1"/>
              </a:solidFill>
              <a:latin typeface="+mn-lt"/>
              <a:ea typeface="+mn-ea"/>
              <a:cs typeface="+mn-cs"/>
            </a:rPr>
            <a:t>- GIOCATA PER BREV CHE CERCA L'APPOGGIO PER CHI GLI E' VICINO.</a:t>
          </a:r>
        </a:p>
        <a:p>
          <a:r>
            <a:rPr lang="it-IT" sz="1100" u="none" cap="small" baseline="0">
              <a:solidFill>
                <a:schemeClr val="dk1"/>
              </a:solidFill>
              <a:latin typeface="+mn-lt"/>
              <a:ea typeface="+mn-ea"/>
              <a:cs typeface="+mn-cs"/>
            </a:rPr>
            <a:t>- ALI CHE ENTRANO IN CAMPO E PUNTE CHE SCAPPANO.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BISOGNA GIOCARE SEMPLICI E NON LEZIOSI. 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ATTACCO:  VENTU PUNTA CENTRALE, CON WOLF A SUPPORTO. WOLF IN POSSESSO TI VOGLIO ALTO, NON VENIRE A PRENDERE PALLA LARGO O SULLA LINEA DI CC, DEVI ESSERE COL VENTU PRONTO A GIOCARE NELLO STRETTO, PUOI GIOCARGLI DIETRO DI QUALCHE METRO POTETE PROVARE A FARE LA GIOCATA VELOCE CHE ABBIAMO PROVATO LUNEDI, QUELLA COL VELO O COL TRIANGOLO STRETTO, PUOI FARCI FARE IL SALTO, VEDI IL GIOCO.  GIOCHI DA ATTACCANTE QUINDI IN POSSESSO NON TI ABBASSARE SENNO' LASCI VENTU DA SOLO (ED E' IMPORTANTE AVERE I LORO DUE CENTRALI NEL CENTRO DEL CAMPO CHE DEBBANO CONTROLLARE DUE PUNTE) MENTRE IN NON POSSESSO E' FONDAMENTALE PERO' CHE SI STIA TUTTI DIETRO ALLA LINEA DEL PALLONE.  LE DUE PUNTE SONO LE PRIME A DIFENDERE. QUINDI SPIRITO DI SACRIFICIO: SEI TU CHE VAI A INFASTIDIRE IL LORO VERTICE BASSO DI CC.</a:t>
          </a:r>
        </a:p>
        <a:p>
          <a:r>
            <a:rPr lang="it-IT" sz="1100" u="none" cap="small" baseline="0">
              <a:solidFill>
                <a:schemeClr val="dk1"/>
              </a:solidFill>
              <a:latin typeface="+mn-lt"/>
              <a:ea typeface="+mn-ea"/>
              <a:cs typeface="+mn-cs"/>
            </a:rPr>
            <a:t>IMPORTANTE: NEL CASO IN CUI IL CENTRAVANTI RICEVA SPALLE  ALLA PORTA CHE GLI ESTERNI TAGLINO EH? SE INVECE SI DOVESSE ARRIVARE SUL FONDO PER IL CROSS, VENTU CHE ATTACCA IL PRIMO PALO WOLF SUL DISCHETTO, L'ESTERNO DAL LATO OPPOSTO ESSERE SUL SECONDO PALO E UN CC AL LIMITE.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PALLE INATTIVE A SFAVORE RESTA SU' LUCIO SE RECUPERIAMO PALLA PRONTI A SFRUTTARE LA RIPARTENZA.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CAME</a:t>
          </a:r>
        </a:p>
        <a:p>
          <a:r>
            <a:rPr lang="it-IT" sz="1100" u="none" cap="small" baseline="0">
              <a:solidFill>
                <a:schemeClr val="dk1"/>
              </a:solidFill>
              <a:latin typeface="+mn-lt"/>
              <a:ea typeface="+mn-ea"/>
              <a:cs typeface="+mn-cs"/>
            </a:rPr>
            <a:t>-PUNIZIONI:  MEGLIO, WOLF</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 -</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37" name="CasellaDiTesto 36">
          <a:extLst>
            <a:ext uri="{FF2B5EF4-FFF2-40B4-BE49-F238E27FC236}">
              <a16:creationId xmlns:a16="http://schemas.microsoft.com/office/drawing/2014/main" id="{00000000-0008-0000-0A00-00002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8" name="CasellaDiTesto 37">
          <a:extLst>
            <a:ext uri="{FF2B5EF4-FFF2-40B4-BE49-F238E27FC236}">
              <a16:creationId xmlns:a16="http://schemas.microsoft.com/office/drawing/2014/main" id="{00000000-0008-0000-0A00-00002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0A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111124</xdr:rowOff>
    </xdr:from>
    <xdr:to>
      <xdr:col>8</xdr:col>
      <xdr:colOff>317500</xdr:colOff>
      <xdr:row>68</xdr:row>
      <xdr:rowOff>57149</xdr:rowOff>
    </xdr:to>
    <xdr:sp macro="" textlink="">
      <xdr:nvSpPr>
        <xdr:cNvPr id="40" name="CasellaDiTesto 39">
          <a:extLst>
            <a:ext uri="{FF2B5EF4-FFF2-40B4-BE49-F238E27FC236}">
              <a16:creationId xmlns:a16="http://schemas.microsoft.com/office/drawing/2014/main" id="{00000000-0008-0000-0A00-000028000000}"/>
            </a:ext>
          </a:extLst>
        </xdr:cNvPr>
        <xdr:cNvSpPr txBox="1"/>
      </xdr:nvSpPr>
      <xdr:spPr>
        <a:xfrm>
          <a:off x="47625" y="460374"/>
          <a:ext cx="5048250" cy="1096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sz="1100"/>
        </a:p>
      </xdr:txBody>
    </xdr:sp>
    <xdr:clientData/>
  </xdr:twoCellAnchor>
  <xdr:twoCellAnchor>
    <xdr:from>
      <xdr:col>0</xdr:col>
      <xdr:colOff>47625</xdr:colOff>
      <xdr:row>3</xdr:row>
      <xdr:rowOff>31750</xdr:rowOff>
    </xdr:from>
    <xdr:to>
      <xdr:col>8</xdr:col>
      <xdr:colOff>317500</xdr:colOff>
      <xdr:row>68</xdr:row>
      <xdr:rowOff>57150</xdr:rowOff>
    </xdr:to>
    <xdr:sp macro="" textlink="">
      <xdr:nvSpPr>
        <xdr:cNvPr id="41" name="CasellaDiTesto 40">
          <a:extLst>
            <a:ext uri="{FF2B5EF4-FFF2-40B4-BE49-F238E27FC236}">
              <a16:creationId xmlns:a16="http://schemas.microsoft.com/office/drawing/2014/main" id="{00000000-0008-0000-0A00-000029000000}"/>
            </a:ext>
          </a:extLst>
        </xdr:cNvPr>
        <xdr:cNvSpPr txBox="1"/>
      </xdr:nvSpPr>
      <xdr:spPr>
        <a:xfrm>
          <a:off x="47625" y="539750"/>
          <a:ext cx="5048250" cy="1088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sz="1100" cap="small">
            <a:solidFill>
              <a:schemeClr val="dk1"/>
            </a:solidFill>
            <a:latin typeface="+mn-lt"/>
            <a:ea typeface="+mn-ea"/>
            <a:cs typeface="+mn-cs"/>
          </a:endParaRPr>
        </a:p>
      </xdr:txBody>
    </xdr:sp>
    <xdr:clientData/>
  </xdr:twoCellAnchor>
  <xdr:twoCellAnchor>
    <xdr:from>
      <xdr:col>0</xdr:col>
      <xdr:colOff>47624</xdr:colOff>
      <xdr:row>2</xdr:row>
      <xdr:rowOff>31750</xdr:rowOff>
    </xdr:from>
    <xdr:to>
      <xdr:col>8</xdr:col>
      <xdr:colOff>428624</xdr:colOff>
      <xdr:row>134</xdr:row>
      <xdr:rowOff>79375</xdr:rowOff>
    </xdr:to>
    <xdr:sp macro="" textlink="">
      <xdr:nvSpPr>
        <xdr:cNvPr id="33" name="CasellaDiTesto 32">
          <a:extLst>
            <a:ext uri="{FF2B5EF4-FFF2-40B4-BE49-F238E27FC236}">
              <a16:creationId xmlns:a16="http://schemas.microsoft.com/office/drawing/2014/main" id="{00000000-0008-0000-0A00-000021000000}"/>
            </a:ext>
          </a:extLst>
        </xdr:cNvPr>
        <xdr:cNvSpPr txBox="1"/>
      </xdr:nvSpPr>
      <xdr:spPr>
        <a:xfrm>
          <a:off x="47624" y="381000"/>
          <a:ext cx="5159375" cy="21542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ATTENZIONE. PER ALZARE COPPE BISOGNA DI NUOVO METTERSI NELLE CONDIZIONI DI POTERLO FARE A GIUGNO 2018.</a:t>
          </a:r>
        </a:p>
        <a:p>
          <a:r>
            <a:rPr lang="it-IT" sz="1100" u="none" cap="small" baseline="0">
              <a:solidFill>
                <a:schemeClr val="dk1"/>
              </a:solidFill>
              <a:latin typeface="+mn-lt"/>
              <a:ea typeface="+mn-ea"/>
              <a:cs typeface="+mn-cs"/>
            </a:rPr>
            <a:t>SIAMO FORTI E' VERO, MA IL SEGRETO E'RESTARE UMILI E AVERE FAME.</a:t>
          </a:r>
        </a:p>
        <a:p>
          <a:r>
            <a:rPr lang="it-IT" sz="1100" u="none" cap="small" baseline="0">
              <a:solidFill>
                <a:schemeClr val="dk1"/>
              </a:solidFill>
              <a:latin typeface="+mn-lt"/>
              <a:ea typeface="+mn-ea"/>
              <a:cs typeface="+mn-cs"/>
            </a:rPr>
            <a:t>NEL MOMENTO IN CUI NON METTEREMO IN CAMPO VOGLIA E CATTIVERIA NON SI ANDRA' DA NESSUNA PARTE. </a:t>
          </a:r>
        </a:p>
        <a:p>
          <a:r>
            <a:rPr lang="it-IT" sz="1100" u="none" cap="small" baseline="0">
              <a:solidFill>
                <a:schemeClr val="dk1"/>
              </a:solidFill>
              <a:latin typeface="+mn-lt"/>
              <a:ea typeface="+mn-ea"/>
              <a:cs typeface="+mn-cs"/>
            </a:rPr>
            <a:t>VE LA DICO OGGI QUESTA COSA PERCHE' QUALCUNO DI VOI POTREBBE PENSARE DI AVERE VITA FACILE ...MA SI SBAGLIA DI GROSSO. CHI CI AFFRONTA CI METTE SEMPRE QUEL QUALCOSA IN PIU' LO SAPPIAMO, E ANCHE NOI SAPPIAMO CHE RENDIAMO DI PIU' CONTRO CHI E' SULLA CARTA AL NOSTRO LIVELLO.</a:t>
          </a:r>
        </a:p>
        <a:p>
          <a:r>
            <a:rPr lang="it-IT" sz="1100" u="none" cap="small" baseline="0">
              <a:solidFill>
                <a:schemeClr val="dk1"/>
              </a:solidFill>
              <a:latin typeface="+mn-lt"/>
              <a:ea typeface="+mn-ea"/>
              <a:cs typeface="+mn-cs"/>
            </a:rPr>
            <a:t>PERCIO' VI DICO ATTENZIONE: C'E' BISOGNO DI LASCIARE TUTTO IN CAMPO, I CAMBI CI SONO. VI VOGLIO AGGRESSIVI SU OGNI PALLONE. PARTIRE FORTE COME SEMPRE: LA PARTITA DOBBIAMO FARLA NOI, CERCARE DI GESTIRE IL PALLEGGIO ED IL POSSESSO NELLA LORO META' CAMPO. </a:t>
          </a:r>
          <a:r>
            <a:rPr lang="it-IT" sz="1100" b="1" u="none" cap="small" baseline="0">
              <a:solidFill>
                <a:schemeClr val="dk1"/>
              </a:solidFill>
              <a:latin typeface="+mn-lt"/>
              <a:ea typeface="+mn-ea"/>
              <a:cs typeface="+mn-cs"/>
            </a:rPr>
            <a:t>USARE LA </a:t>
          </a:r>
          <a:r>
            <a:rPr lang="it-IT" sz="1100" b="1" cap="small" baseline="0">
              <a:solidFill>
                <a:schemeClr val="dk1"/>
              </a:solidFill>
              <a:effectLst/>
              <a:latin typeface="+mn-lt"/>
              <a:ea typeface="+mn-ea"/>
              <a:cs typeface="+mn-cs"/>
            </a:rPr>
            <a:t>TESTA E PRESTARE ATTENZIONE</a:t>
          </a:r>
          <a:r>
            <a:rPr lang="it-IT" sz="1100" b="0" cap="small" baseline="0">
              <a:solidFill>
                <a:schemeClr val="dk1"/>
              </a:solidFill>
              <a:effectLst/>
              <a:latin typeface="+mn-lt"/>
              <a:ea typeface="+mn-ea"/>
              <a:cs typeface="+mn-cs"/>
            </a:rPr>
            <a:t> AI PARTICOLARI. </a:t>
          </a:r>
          <a:r>
            <a:rPr lang="it-IT" sz="1100" b="1" cap="small" baseline="0">
              <a:solidFill>
                <a:schemeClr val="dk1"/>
              </a:solidFill>
              <a:effectLst/>
              <a:latin typeface="+mn-lt"/>
              <a:ea typeface="+mn-ea"/>
              <a:cs typeface="+mn-cs"/>
            </a:rPr>
            <a:t>SI DIVENTA SQAUDRA CERCANDO DI MIGLIORARE NEI DETTAGLI</a:t>
          </a:r>
          <a:r>
            <a:rPr lang="it-IT" sz="1100" b="0" cap="small" baseline="0">
              <a:solidFill>
                <a:schemeClr val="dk1"/>
              </a:solidFill>
              <a:effectLst/>
              <a:latin typeface="+mn-lt"/>
              <a:ea typeface="+mn-ea"/>
              <a:cs typeface="+mn-cs"/>
            </a:rPr>
            <a:t>.</a:t>
          </a:r>
          <a:endParaRPr lang="it-IT" sz="1100" cap="small" baseline="0">
            <a:solidFill>
              <a:schemeClr val="dk1"/>
            </a:solidFill>
            <a:effectLst/>
            <a:latin typeface="+mn-lt"/>
            <a:ea typeface="+mn-ea"/>
            <a:cs typeface="+mn-cs"/>
          </a:endParaRPr>
        </a:p>
        <a:p>
          <a:pPr eaLnBrk="1" fontAlgn="auto" latinLnBrk="0" hangingPunct="1"/>
          <a:r>
            <a:rPr lang="it-IT" sz="1100" b="1" cap="small" baseline="0">
              <a:solidFill>
                <a:schemeClr val="dk1"/>
              </a:solidFill>
              <a:latin typeface="+mn-lt"/>
              <a:ea typeface="+mn-ea"/>
              <a:cs typeface="+mn-cs"/>
            </a:rPr>
            <a:t>SECONDE PALLE.</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DIDA, CAME, MEGLIO, ABI/ MAIC, VITTO, AGNE, BONNI / VENTU, WOLF</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CERCHIAMO IL SOLITO APPROCCIO, VOGLIO LA DIFESA ALTA E GIRO PALLA VELOCE NELLA META' CAMPO AVVERSARIA. ZERO PALLA TRA I PIEDI OGGI. UN TOCCO E VIA . I TERZINI COL SOLITO COMPITO: SCARICO E MI PROPONGO PERO' ATTENZIONE ALLA LINEA E A SCALARE.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HO BISOGNO DI UNA PARTITA TATTICAMENTE PERFETTA MASSIMA ATTENZIONE A NON LASCIARE METRI IMPORTANTI, E COMUNQUE VOGLIO I DUE INTERNI SEMPRE PRONTI A DAR MAN FORTE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a:t>
          </a:r>
          <a:r>
            <a:rPr kumimoji="0" lang="it-IT" sz="1100" b="1" i="0" u="none" strike="noStrike" kern="0" cap="small" spc="0" normalizeH="0" baseline="0" noProof="0">
              <a:ln>
                <a:noFill/>
              </a:ln>
              <a:solidFill>
                <a:prstClr val="black"/>
              </a:solidFill>
              <a:effectLst/>
              <a:uLnTx/>
              <a:uFillTx/>
              <a:latin typeface="+mn-lt"/>
              <a:ea typeface="+mn-ea"/>
              <a:cs typeface="+mn-cs"/>
            </a:rPr>
            <a:t>ZONA....MA SE GUARDI LA PALLA PERDI DI VISTA L'ATTACANTE. LE MIE SQUADRE IN AREA MARCANO A UOMO E BASTA, PERCHE' LA PALLA NON ENTRA MICA IN PORTA DA SOLA CARI MIEI. OGNUNO NE  BATTEZZA UNO E SE LO TIENE STRETTO</a:t>
          </a:r>
          <a:r>
            <a:rPr kumimoji="0" lang="it-IT" sz="1100" b="0" i="0" u="none" strike="noStrike" kern="0" cap="small" spc="0" normalizeH="0" baseline="0" noProof="0">
              <a:ln>
                <a:noFill/>
              </a:ln>
              <a:solidFill>
                <a:prstClr val="black"/>
              </a:solidFill>
              <a:effectLst/>
              <a:uLnTx/>
              <a:uFillTx/>
              <a:latin typeface="+mn-lt"/>
              <a:ea typeface="+mn-ea"/>
              <a:cs typeface="+mn-cs"/>
            </a:rPr>
            <a:t>. MEGLIO E CAME AVETE PIEDE E TESTA PER FARE PARTIRE IL GIOCO DA DIETRO, QUINDI SIETE I PRIMI AD IMPOSTARE CON A TURNO UNO DEI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FATICHIAMO IN IMPOSTAZIONE PROVATE SE C'E' SPAZIO L'IMBECCATA PER AGNE O LA VERTICALE PER LE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DAI CENTROCAMPISTI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ANNO SCORSO SE RICORDATE A VOLTE AVEVAMO IL PORTATORE IN AFFANNO CHE TENEVA PALLA PER PARECCHIO IN ATTESA DI UN MOVIMENTO CHE NON ARRIVAVA E CHE FINIVA PER PERDERLA O PER LANCIARE.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USCIRE IN PRESSING SUL LORO VERTICE BASSO O SULLE LORO MEZZE PUO' METTERCI IN DIFFICOLTA': OGGI AVETE IN NON POSSESSO DA GUARDARE CHI VI AGIRA' DIETRO. LUZ E GIGI INVECE STRINGERANNO UNA DECINA DI METRI DENTRO IL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GIOCARE VELOCI ANCHE DI PRIMA, SE C'E' L'OCCASIONE NELLA ZONA CIECA DELLA LORO DIFESA, PER IL TAGLIO DELLE DUE ALI VERSO LA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GIOCATA PER VENTU CHE CERCA L'APPOGGIO PER CHI GLI E' VICINO.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ALI CHE ENTRANO IN CAMPO E PUNTE CHE SCAPPANO.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ATTACCO: VENTU E WOLF. OGGI PARTITE VOI:   IN POSSESSO STATE ALTI, NON VENIRE A PRENDERE PALLA LARGO O SULLA LINEA DI CC, PRONTI A GIOCARE NELLO STRETTO, PUOI GIOCARGLI DIETRO DI QUALCHE METRO POTETE PROVARE A FARE LA GIOCATA VELOCE CHE ABBIAMO PROVATO LUNEDI, QUELLA COL VELO O COL TRIANGOLO STRETTO, WOLF GIOCHI DA ATTACCANTE QUINDI IN POSSESSO NON TI ABBASSARE SENNO' LASCI VENTU DA SOLO (ED E' IMPORTANTE AVERE I LORO DUE CENTRALI NEL CENTRO DEL CAMPO CHE DEBBANO CONTROLLARE DUE PUNTE) MENTRE IN NON POSSESSO E' FONDAMENTALE PERO' CHE SI STIA TUTTI DIETRO ALLA LINEA DEL PALLONE.  LE DUE PUNTE SONO LE PRIME A DIFENDERE. QUINDI SPIRITO DI SACRIFICIO: SEI TU CHE VAI A INFASTIDIRE IL LORO VERTICE BASSO DI CC.</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NEL CASO IN CUI IL CENTRAVANTI RICEVA SPALLE  ALLA PORTA CHE GLI ESTERNI TAGLINO EH? SE INVECE SI DOVESSE ARRIVARE SUL FONDO PER IL CROSS, VENTU CHE ATTACCA IL PRIMO PALO EMI SUL DISCHETTO, L'ESTERNO DAL LATO OPPOSTO ESSERE SUL SECONDO PALO E UN CC AL LIMITE.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10" name="CasellaDiTesto 9">
          <a:extLst>
            <a:ext uri="{FF2B5EF4-FFF2-40B4-BE49-F238E27FC236}">
              <a16:creationId xmlns:a16="http://schemas.microsoft.com/office/drawing/2014/main" id="{00000000-0008-0000-0B00-00000A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0B00-00000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0B00-00000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0B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0B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419100</xdr:colOff>
      <xdr:row>111</xdr:row>
      <xdr:rowOff>133946</xdr:rowOff>
    </xdr:to>
    <xdr:sp macro="" textlink="">
      <xdr:nvSpPr>
        <xdr:cNvPr id="16" name="CasellaDiTesto 15">
          <a:extLst>
            <a:ext uri="{FF2B5EF4-FFF2-40B4-BE49-F238E27FC236}">
              <a16:creationId xmlns:a16="http://schemas.microsoft.com/office/drawing/2014/main" id="{00000000-0008-0000-0B00-000010000000}"/>
            </a:ext>
          </a:extLst>
        </xdr:cNvPr>
        <xdr:cNvSpPr txBox="1"/>
      </xdr:nvSpPr>
      <xdr:spPr>
        <a:xfrm>
          <a:off x="47625" y="395287"/>
          <a:ext cx="5193506" cy="18505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OGGI E' NECESSARIA TANTA LUCIDITA' DAL PRIMO AlLL'ULTIMO MINUTO</a:t>
          </a:r>
        </a:p>
        <a:p>
          <a:pPr rtl="0"/>
          <a:r>
            <a:rPr lang="it-IT" sz="1100" b="0" i="0" baseline="0">
              <a:solidFill>
                <a:schemeClr val="dk1"/>
              </a:solidFill>
              <a:effectLst/>
              <a:latin typeface="+mn-lt"/>
              <a:ea typeface="+mn-ea"/>
              <a:cs typeface="+mn-cs"/>
            </a:rPr>
            <a:t>NOI SCENDIAMO IN CAMPO COME AL SOLITO UMILI E RISPETTOSI DI CHI INCONTRIAMO MA CONSAPEVOLI CHE SE ENTRIAMO IN CAMPO CON VOGLIA E CONCENTRAZIONE QUESTI CE LI MANGIAMO RAGA. OGGI SERVE INTENSITA', SERVE GRINTA, SERVE CHE OGNUNO DI VOI VOGLIA ARRIVARE PRIMO SUL PALLONE E VOGLIA VINCERE TUTTI I CONTRASTI, ARRIVARE PRIMI SULLE SECONDE PALLE....E' UN DERBY E I DERBY SI VINCONO COSI'</a:t>
          </a:r>
        </a:p>
        <a:p>
          <a:pPr rtl="0"/>
          <a:r>
            <a:rPr lang="it-IT" sz="1100" b="0" i="0" baseline="0">
              <a:solidFill>
                <a:schemeClr val="dk1"/>
              </a:solidFill>
              <a:effectLst/>
              <a:latin typeface="+mn-lt"/>
              <a:ea typeface="+mn-ea"/>
              <a:cs typeface="+mn-cs"/>
            </a:rPr>
            <a:t> </a:t>
          </a:r>
        </a:p>
        <a:p>
          <a:pPr rtl="0"/>
          <a:r>
            <a:rPr lang="it-IT" sz="1100" b="1" i="0" baseline="0">
              <a:solidFill>
                <a:schemeClr val="dk1"/>
              </a:solidFill>
              <a:effectLst/>
              <a:latin typeface="+mn-lt"/>
              <a:ea typeface="+mn-ea"/>
              <a:cs typeface="+mn-cs"/>
            </a:rPr>
            <a:t>FORMAZIONE</a:t>
          </a:r>
          <a:r>
            <a:rPr lang="it-IT" sz="1100" b="0" i="0" baseline="0">
              <a:solidFill>
                <a:schemeClr val="dk1"/>
              </a:solidFill>
              <a:effectLst/>
              <a:latin typeface="+mn-lt"/>
              <a:ea typeface="+mn-ea"/>
              <a:cs typeface="+mn-cs"/>
            </a:rPr>
            <a:t> ROSSO/ MEGLIO, CAME, FICCA, ABI/ GIGI, BERTA, AGNE, BONNI/ WOLF,  VENTU</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DIFESA:  </a:t>
          </a:r>
          <a:r>
            <a:rPr lang="it-IT" sz="1100" b="0" i="0" u="sng" baseline="0">
              <a:solidFill>
                <a:schemeClr val="dk1"/>
              </a:solidFill>
              <a:effectLst/>
              <a:latin typeface="+mn-lt"/>
              <a:ea typeface="+mn-ea"/>
              <a:cs typeface="+mn-cs"/>
            </a:rPr>
            <a:t>CAME E FICCA </a:t>
          </a:r>
          <a:r>
            <a:rPr lang="it-IT" sz="1100" b="0" i="0" baseline="0">
              <a:solidFill>
                <a:schemeClr val="dk1"/>
              </a:solidFill>
              <a:effectLst/>
              <a:latin typeface="+mn-lt"/>
              <a:ea typeface="+mn-ea"/>
              <a:cs typeface="+mn-cs"/>
            </a:rPr>
            <a:t>LA LINEA ALTA PIU' ALTA POSSIBILE COME SEMPRE, VOGLIO CHE LI TENIAMO DI LA' E GIOCHIAMO NELLA LORO META' CAMPO. GIRO PALLA VELOCE, QUINDI PASSAGGI DI PRIMA O DI SECONDA. IN MARCATURA MI RACCOMANDO, PULITI E DECISI. </a:t>
          </a:r>
        </a:p>
        <a:p>
          <a:pPr rtl="0"/>
          <a:r>
            <a:rPr lang="it-IT" sz="1100" b="0" i="0" baseline="0">
              <a:solidFill>
                <a:schemeClr val="dk1"/>
              </a:solidFill>
              <a:effectLst/>
              <a:latin typeface="+mn-lt"/>
              <a:ea typeface="+mn-ea"/>
              <a:cs typeface="+mn-cs"/>
            </a:rPr>
            <a:t>I TERZINI COME AL SOLITO MOVIMENTO SENZA PALLA IN FASE OFFENSIVA. SE FATTA BENE LA SPINTA CI PERMETTE DI ARRIVARE AL CROSS E SE ANCHE LA PALLA NON CI VIENE GIOCATA IL NOSTRO MOVIMENTO CREA SPAZIO PER ALTRE GIOCATE. QUELLO CHE VOGLIO DAI LATERALI E' ESATTAMENTE QUESTO. E </a:t>
          </a:r>
          <a:r>
            <a:rPr lang="it-IT" sz="1100" b="1" i="0" baseline="0">
              <a:solidFill>
                <a:schemeClr val="dk1"/>
              </a:solidFill>
              <a:effectLst/>
              <a:latin typeface="+mn-lt"/>
              <a:ea typeface="+mn-ea"/>
              <a:cs typeface="+mn-cs"/>
            </a:rPr>
            <a:t>CI POSSIAMO ARRIVARE CON UN GIRO PALLA VELOCE O CON UN CAMBIO CAMPO A CREARE SUPERIORITA SULLE FASCE. </a:t>
          </a:r>
        </a:p>
        <a:p>
          <a:pPr rtl="0"/>
          <a:r>
            <a:rPr lang="it-IT" sz="1100" b="1" i="0" baseline="0">
              <a:solidFill>
                <a:schemeClr val="dk1"/>
              </a:solidFill>
              <a:effectLst/>
              <a:latin typeface="+mn-lt"/>
              <a:ea typeface="+mn-ea"/>
              <a:cs typeface="+mn-cs"/>
            </a:rPr>
            <a:t>MEGLIO QUALCHE CAMBIO FATTO BENE PER'ALA OPPOSTA, DI QUELLI CHE SAI FARE TU.</a:t>
          </a:r>
        </a:p>
        <a:p>
          <a:pPr rtl="0"/>
          <a:r>
            <a:rPr lang="it-IT" sz="1100" b="0" i="0"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p>
        <a:p>
          <a:pPr rtl="0"/>
          <a:r>
            <a:rPr lang="it-IT" sz="1100" b="0" i="0" baseline="0">
              <a:solidFill>
                <a:schemeClr val="dk1"/>
              </a:solidFill>
              <a:effectLst/>
              <a:latin typeface="+mn-lt"/>
              <a:ea typeface="+mn-ea"/>
              <a:cs typeface="+mn-cs"/>
            </a:rPr>
            <a:t>NON CONCEDIAMO PUNIZIONI DEL CAZZO EH. </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DAI CENTROCAMPISTI  VOGLIO PULIZIA, GEOMETRIA E SERENITA', SPAZI APERTI CON UN TOCCO, CERCHIAMO LA SUPERIORITA' SULLE FASCE CON APERTURE VELOCI, MI VIENE IN MENTE IL GOL IN COPPA, VITTO APRE A UN TOCCO IN FASCIA CROSS E GOL.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BERTA E AGNE 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USCIRE IN PRESSING SUL LORO VERTICE BASSO O SULLE LORO MEZZE PUO' METTERCI IN DIFFICOLTA': OGGI AVETE IN NON POSSESSO DA GUARDARE CHI VI AGIRA' DIETRO, BONNI E GIGI INVECE STRINGERANNO UNA DECINA DI METRI DENTRO IL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GIOCARE VELOCI ANCHE DI PRIMA, SE C'E' L'OCCASIONE NELLA ZONA CIECA DELLA LORO DIFESA, PER IL TAGLIO DELLE DUE ALI VERSO LA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GIOCATA PER VENTU CHE CERCA L'APPOGGIO PER CHI GLI E' VICINO.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ALI CHE ENTRANO IN CAMPO E PUNTE CHE SCAPPANO.</a:t>
          </a:r>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ATTACCO:  VENTU CENTRAVANTI.E WOLF IN APPOGGIO. CERCHIAMO DI RIPETERE LA PARTITA DI CASTELLAZZO, CI SARA' DA SBATTAGLIARE, DA FARE LA GUERRA LA DAVANTI. VOGLIO DA TE CHE FAI SALIRE LA SQUADRA, CHE TIENI PALLA E PRENDI METRI E GUADAGNI PUNIZIONI. CHE SCARICHI PRECISO CON WOLF A DARTI SUPPORTO,. CHE STAI TRANQUILLO PERCHE LA TUA OCCASIONE LO SAI CHE TI CAPITERA'. QUESTA L'IDEA DI GIOCO CHE VORREI PROVASSIMO OGGI.</a:t>
          </a:r>
        </a:p>
        <a:p>
          <a:pPr rtl="0"/>
          <a:r>
            <a:rPr lang="it-IT" sz="1100" b="0" i="0" baseline="0">
              <a:solidFill>
                <a:schemeClr val="dk1"/>
              </a:solidFill>
              <a:effectLst/>
              <a:latin typeface="+mn-lt"/>
              <a:ea typeface="+mn-ea"/>
              <a:cs typeface="+mn-cs"/>
            </a:rPr>
            <a:t>LA LORO DIFESA E' STATICA CHE VA IN DIFFICOLTA' SUI CALCI PIAZZATI..</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-RIGORI: AGNE, MEGLIO</a:t>
          </a:r>
        </a:p>
        <a:p>
          <a:pPr rtl="0"/>
          <a:r>
            <a:rPr lang="it-IT" sz="1100" b="0" i="0" baseline="0">
              <a:solidFill>
                <a:schemeClr val="dk1"/>
              </a:solidFill>
              <a:effectLst/>
              <a:latin typeface="+mn-lt"/>
              <a:ea typeface="+mn-ea"/>
              <a:cs typeface="+mn-cs"/>
            </a:rPr>
            <a:t>-PUNIZIONI:  MEGLIO E AGNE</a:t>
          </a:r>
        </a:p>
        <a:p>
          <a:pPr rtl="0"/>
          <a:r>
            <a:rPr lang="it-IT" sz="1100" b="0" i="0" baseline="0">
              <a:solidFill>
                <a:schemeClr val="dk1"/>
              </a:solidFill>
              <a:effectLst/>
              <a:latin typeface="+mn-lt"/>
              <a:ea typeface="+mn-ea"/>
              <a:cs typeface="+mn-cs"/>
            </a:rPr>
            <a:t>-ANGOLI: SCHEMA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CHI ESCE SI RICORDI DI DARE LE CONSEGNE A CHI ENTRA:  POSIZIONE  IN BARRIERA E CORNER IN ATTACCO.</a:t>
          </a:r>
        </a:p>
        <a:p>
          <a:pPr rtl="0"/>
          <a:r>
            <a:rPr lang="it-IT" sz="1100" b="0" i="0" baseline="0">
              <a:solidFill>
                <a:schemeClr val="dk1"/>
              </a:solidFill>
              <a:effectLst/>
              <a:latin typeface="+mn-lt"/>
              <a:ea typeface="+mn-ea"/>
              <a:cs typeface="+mn-cs"/>
            </a:rPr>
            <a:t>DAI, RISCALDAMENTO FATTO BENE, ANDIAMO A VINCERE!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RACCOMANDAZIONI:</a:t>
          </a:r>
        </a:p>
        <a:p>
          <a:pPr rtl="0"/>
          <a:r>
            <a:rPr lang="it-IT" sz="1100" b="0" i="0" baseline="0">
              <a:solidFill>
                <a:schemeClr val="dk1"/>
              </a:solidFill>
              <a:effectLst/>
              <a:latin typeface="+mn-lt"/>
              <a:ea typeface="+mn-ea"/>
              <a:cs typeface="+mn-cs"/>
            </a:rPr>
            <a:t>GESTIONE DEI TEMPI DI GIOCO. </a:t>
          </a:r>
        </a:p>
        <a:p>
          <a:pPr rtl="0"/>
          <a:r>
            <a:rPr lang="it-IT" sz="1100" b="1" i="0" baseline="0">
              <a:solidFill>
                <a:schemeClr val="dk1"/>
              </a:solidFill>
              <a:effectLst/>
              <a:latin typeface="+mn-lt"/>
              <a:ea typeface="+mn-ea"/>
              <a:cs typeface="+mn-cs"/>
            </a:rPr>
            <a:t>RIMESSE LATERALI A SFAVORE: ATTACCATI, NON A DUE METRI</a:t>
          </a:r>
        </a:p>
        <a:p>
          <a:pPr rtl="0"/>
          <a:r>
            <a:rPr lang="it-IT" sz="1100" b="1" i="0" baseline="0">
              <a:solidFill>
                <a:schemeClr val="dk1"/>
              </a:solidFill>
              <a:effectLst/>
              <a:latin typeface="+mn-lt"/>
              <a:ea typeface="+mn-ea"/>
              <a:cs typeface="+mn-cs"/>
            </a:rPr>
            <a:t>RIMESSE LATERALI A FAVORE OLTRE LA META' CAMPO: SI PUO' PROVARE ANCHE  UNO-DUE E CAMBIO CAMPO </a:t>
          </a:r>
          <a:r>
            <a:rPr lang="it-IT" sz="1100" b="0" i="0" baseline="0">
              <a:solidFill>
                <a:schemeClr val="dk1"/>
              </a:solidFill>
              <a:effectLst/>
              <a:latin typeface="+mn-lt"/>
              <a:ea typeface="+mn-ea"/>
              <a:cs typeface="+mn-cs"/>
            </a:rPr>
            <a:t>.</a:t>
          </a:r>
        </a:p>
        <a:p>
          <a:pPr rtl="0"/>
          <a:r>
            <a:rPr lang="it-IT" sz="1100" b="0" i="0"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INTERVALLO:</a:t>
          </a:r>
        </a:p>
        <a:p>
          <a:pPr rtl="0"/>
          <a:r>
            <a:rPr lang="it-IT" sz="1100" b="0" i="0" baseline="0">
              <a:solidFill>
                <a:schemeClr val="dk1"/>
              </a:solidFill>
              <a:effectLst/>
              <a:latin typeface="+mn-lt"/>
              <a:ea typeface="+mn-ea"/>
              <a:cs typeface="+mn-cs"/>
            </a:rPr>
            <a:t>CALI DI CONCENTRAZIONE</a:t>
          </a:r>
        </a:p>
        <a:p>
          <a:pPr rtl="0"/>
          <a:r>
            <a:rPr lang="it-IT" sz="1100" b="0" i="0" baseline="0">
              <a:solidFill>
                <a:schemeClr val="dk1"/>
              </a:solidFill>
              <a:effectLst/>
              <a:latin typeface="+mn-lt"/>
              <a:ea typeface="+mn-ea"/>
              <a:cs typeface="+mn-cs"/>
            </a:rPr>
            <a:t>GESTIONE DEI TEMPI DI GIOCO</a:t>
          </a:r>
        </a:p>
        <a:p>
          <a:pPr rtl="0"/>
          <a:r>
            <a:rPr lang="it-IT" sz="1100" b="0" i="0" baseline="0">
              <a:solidFill>
                <a:schemeClr val="dk1"/>
              </a:solidFill>
              <a:effectLst/>
              <a:latin typeface="+mn-lt"/>
              <a:ea typeface="+mn-ea"/>
              <a:cs typeface="+mn-cs"/>
            </a:rPr>
            <a:t>FURBIZIA, GUADAGNIAMO CALCI PIAZZATI</a:t>
          </a:r>
        </a:p>
        <a:p>
          <a:pPr rtl="0"/>
          <a:r>
            <a:rPr lang="it-IT" sz="1100" b="0" i="0" baseline="0">
              <a:solidFill>
                <a:schemeClr val="dk1"/>
              </a:solidFill>
              <a:effectLst/>
              <a:latin typeface="+mn-lt"/>
              <a:ea typeface="+mn-ea"/>
              <a:cs typeface="+mn-cs"/>
            </a:rPr>
            <a:t>DAVANTI TENIAMO SU QUALCHE PALLA E FACCIAMO RESPIRARE LA SQUADRA</a:t>
          </a:r>
        </a:p>
        <a:p>
          <a:pPr rtl="0"/>
          <a:r>
            <a:rPr lang="it-IT" sz="1100" b="0" i="0" baseline="0">
              <a:solidFill>
                <a:schemeClr val="dk1"/>
              </a:solidFill>
              <a:effectLst/>
              <a:latin typeface="+mn-lt"/>
              <a:ea typeface="+mn-ea"/>
              <a:cs typeface="+mn-cs"/>
            </a:rPr>
            <a:t>INTERDIZIONE PIU' DECISA</a:t>
          </a:r>
        </a:p>
        <a:p>
          <a:pPr rtl="0"/>
          <a:r>
            <a:rPr lang="it-IT" sz="1100" b="0" i="0" baseline="0">
              <a:solidFill>
                <a:schemeClr val="dk1"/>
              </a:solidFill>
              <a:effectLst/>
              <a:latin typeface="+mn-lt"/>
              <a:ea typeface="+mn-ea"/>
              <a:cs typeface="+mn-cs"/>
            </a:rPr>
            <a:t>CENTRARE LO SPECCHIO</a:t>
          </a:r>
        </a:p>
        <a:p>
          <a:pPr rtl="0"/>
          <a:r>
            <a:rPr lang="it-IT" sz="1100" b="0" i="0" baseline="0">
              <a:solidFill>
                <a:schemeClr val="dk1"/>
              </a:solidFill>
              <a:effectLst/>
              <a:latin typeface="+mn-lt"/>
              <a:ea typeface="+mn-ea"/>
              <a:cs typeface="+mn-cs"/>
            </a:rPr>
            <a:t>RALLENTARE O ACCELERARE IL RITMO</a:t>
          </a:r>
        </a:p>
        <a:p>
          <a:pPr rtl="0"/>
          <a:r>
            <a:rPr lang="it-IT" sz="1100" b="0" i="0" baseline="0">
              <a:solidFill>
                <a:schemeClr val="dk1"/>
              </a:solidFill>
              <a:effectLst/>
              <a:latin typeface="+mn-lt"/>
              <a:ea typeface="+mn-ea"/>
              <a:cs typeface="+mn-cs"/>
            </a:rPr>
            <a:t>SE SIAMO SOTTO: RICORDARE CHE NEL DNA ABBIAMO LA POSSIBILITA DI RECUPERARE</a:t>
          </a:r>
        </a:p>
        <a:p>
          <a:pPr rtl="0"/>
          <a:r>
            <a:rPr lang="it-IT" sz="1100" b="0" i="0" baseline="0">
              <a:solidFill>
                <a:schemeClr val="dk1"/>
              </a:solidFill>
              <a:effectLst/>
              <a:latin typeface="+mn-lt"/>
              <a:ea typeface="+mn-ea"/>
              <a:cs typeface="+mn-cs"/>
            </a:rPr>
            <a:t>SE SIAMO SOPRA: RICORDARE SAN CASSIANO CHE LO SVARIONE E' SEMPRE DIETRO L'ANGOLO.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2" name="CasellaDiTesto 1">
          <a:extLst>
            <a:ext uri="{FF2B5EF4-FFF2-40B4-BE49-F238E27FC236}">
              <a16:creationId xmlns:a16="http://schemas.microsoft.com/office/drawing/2014/main" id="{00000000-0008-0000-0C00-000002000000}"/>
            </a:ext>
          </a:extLst>
        </xdr:cNvPr>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 name="CasellaDiTesto 2">
          <a:extLst>
            <a:ext uri="{FF2B5EF4-FFF2-40B4-BE49-F238E27FC236}">
              <a16:creationId xmlns:a16="http://schemas.microsoft.com/office/drawing/2014/main" id="{00000000-0008-0000-0C00-000003000000}"/>
            </a:ext>
          </a:extLst>
        </xdr:cNvPr>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 name="CasellaDiTesto 3">
          <a:extLst>
            <a:ext uri="{FF2B5EF4-FFF2-40B4-BE49-F238E27FC236}">
              <a16:creationId xmlns:a16="http://schemas.microsoft.com/office/drawing/2014/main" id="{00000000-0008-0000-0C00-000004000000}"/>
            </a:ext>
          </a:extLst>
        </xdr:cNvPr>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 name="CasellaDiTesto 4">
          <a:extLst>
            <a:ext uri="{FF2B5EF4-FFF2-40B4-BE49-F238E27FC236}">
              <a16:creationId xmlns:a16="http://schemas.microsoft.com/office/drawing/2014/main" id="{00000000-0008-0000-0C00-000005000000}"/>
            </a:ext>
          </a:extLst>
        </xdr:cNvPr>
        <xdr:cNvSpPr txBox="1"/>
      </xdr:nvSpPr>
      <xdr:spPr>
        <a:xfrm>
          <a:off x="47625" y="381000"/>
          <a:ext cx="5153025" cy="18964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it-IT" sz="1100" b="1" cap="small" baseline="0">
              <a:solidFill>
                <a:schemeClr val="dk1"/>
              </a:solidFill>
              <a:latin typeface="+mn-lt"/>
              <a:ea typeface="+mn-ea"/>
              <a:cs typeface="+mn-cs"/>
            </a:rPr>
            <a:t>E' UN DENTRO/FUORI QUINDI NON ESISTE CHE REGALIAMO NULLA. </a:t>
          </a: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GRINTA E CATTIVERIA AGONISTICA DA SUBITO SU OGNI PALLA, COME NEL SECONDO TEMPO DI BORETTO. </a:t>
          </a:r>
          <a:r>
            <a:rPr kumimoji="0" lang="it-IT" sz="1100" b="0" i="0" u="none" strike="noStrike" kern="0" cap="small" spc="0" normalizeH="0" baseline="0" noProof="0">
              <a:ln>
                <a:noFill/>
              </a:ln>
              <a:solidFill>
                <a:prstClr val="black"/>
              </a:solidFill>
              <a:effectLst/>
              <a:uLnTx/>
              <a:uFillTx/>
              <a:latin typeface="+mn-lt"/>
              <a:ea typeface="+mn-ea"/>
              <a:cs typeface="+mn-cs"/>
            </a:rPr>
            <a:t>RIPARTIAMO DA QUI.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IL PASSAGGIO DEL TURNO E' FONDAMENTALE RAGAZZI. PERCIO' ENTRIAMO IN CAMPO SAPENDO CHE SARA' DIFFICILE OGGI, UMILI E RISPETTOSI DELL'AVVERSARIO MA CONSAPEVOLI CHE SIAMO FORTI RAGAZZI. E' UNA QUESTIONE DI TESTA. E' FONDAMENTALE L'APPROCCIO. QUINDI ENTRIAMO IN CAMPO CON L'IDEA FISSA CHE RIENTREREMO QUI CON TRE PUNTI: </a:t>
          </a:r>
          <a:r>
            <a:rPr kumimoji="0" lang="it-IT" sz="1100" b="1" i="0" u="none" strike="noStrike" kern="0" cap="small" spc="0" normalizeH="0" baseline="0" noProof="0">
              <a:ln>
                <a:noFill/>
              </a:ln>
              <a:solidFill>
                <a:prstClr val="black"/>
              </a:solidFill>
              <a:effectLst/>
              <a:uLnTx/>
              <a:uFillTx/>
              <a:latin typeface="+mn-lt"/>
              <a:ea typeface="+mn-ea"/>
              <a:cs typeface="+mn-cs"/>
            </a:rPr>
            <a:t>POSSIAMO RAGGIUNGERE QUALSIASI OBIETTIVO BASTA VOLERLO. </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DI STARE ALTI, A PARTIRE DA DIETRO CON </a:t>
          </a:r>
          <a:r>
            <a:rPr lang="it-IT" sz="1100" b="1" cap="small" baseline="0">
              <a:solidFill>
                <a:schemeClr val="dk1"/>
              </a:solidFill>
              <a:latin typeface="+mn-lt"/>
              <a:ea typeface="+mn-ea"/>
              <a:cs typeface="+mn-cs"/>
            </a:rPr>
            <a:t>IL GIRO PALLA FATTO A CAVALLO DEL CENTROCAMPO.</a:t>
          </a:r>
          <a:r>
            <a:rPr lang="it-IT" sz="1100" b="0" cap="small" baseline="0">
              <a:solidFill>
                <a:schemeClr val="dk1"/>
              </a:solidFill>
              <a:latin typeface="+mn-lt"/>
              <a:ea typeface="+mn-ea"/>
              <a:cs typeface="+mn-cs"/>
            </a:rPr>
            <a:t> QUINDI LA DIFESA DEVE SALIRE, SE SIAMO ALTI,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VOGLIO CONQUISTARE CAMPO E GESTIRE NOI IL POSSESSO.  </a:t>
          </a:r>
          <a:r>
            <a:rPr lang="it-IT" sz="1100" b="1" cap="small" baseline="0">
              <a:solidFill>
                <a:schemeClr val="dk1"/>
              </a:solidFill>
              <a:latin typeface="+mn-lt"/>
              <a:ea typeface="+mn-ea"/>
              <a:cs typeface="+mn-cs"/>
            </a:rPr>
            <a:t>VANNO TENUTI NELLA LORO META' CAMPO  E LI TENIAMO LI'. CON POSSESSO PALLA E GIOCATE VELOCI  DUE/TRE TOCCHI E NON PORTIAMOLA.  </a:t>
          </a:r>
        </a:p>
        <a:p>
          <a:pPr eaLnBrk="1" fontAlgn="auto" latinLnBrk="0" hangingPunct="1"/>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COME LA VOLTA SCORSA PARTECIPINO ALLA MANOVRA OFFENSIVA CON MOVIMENTI SENZA PALLA E </a:t>
          </a:r>
          <a:r>
            <a:rPr lang="it-IT" sz="1100" b="1" cap="small" baseline="0">
              <a:solidFill>
                <a:schemeClr val="dk1"/>
              </a:solidFill>
              <a:latin typeface="+mn-lt"/>
              <a:ea typeface="+mn-ea"/>
              <a:cs typeface="+mn-cs"/>
            </a:rPr>
            <a:t>SENZA PAURA</a:t>
          </a:r>
          <a:r>
            <a:rPr lang="it-IT" sz="1100" b="0" cap="small" baseline="0">
              <a:solidFill>
                <a:schemeClr val="dk1"/>
              </a:solidFill>
              <a:latin typeface="+mn-lt"/>
              <a:ea typeface="+mn-ea"/>
              <a:cs typeface="+mn-cs"/>
            </a:rPr>
            <a:t>.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LILLO, VITTO, GUERRO/ PAOLOZZO/ BREV, GINO.</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LUNGO PER LE PUNTE.</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VITTO </a:t>
          </a:r>
          <a:r>
            <a:rPr lang="it-IT" sz="1100" cap="small">
              <a:solidFill>
                <a:schemeClr val="dk1"/>
              </a:solidFill>
              <a:latin typeface="+mn-lt"/>
              <a:ea typeface="+mn-ea"/>
              <a:cs typeface="+mn-cs"/>
            </a:rPr>
            <a:t>MI RACCOMANDO LA POSIZIONE, NON SBILANCIAMOCI,</a:t>
          </a:r>
          <a:r>
            <a:rPr lang="it-IT" sz="1100" cap="small" baseline="0">
              <a:solidFill>
                <a:schemeClr val="dk1"/>
              </a:solidFill>
              <a:latin typeface="+mn-lt"/>
              <a:ea typeface="+mn-ea"/>
              <a:cs typeface="+mn-cs"/>
            </a:rPr>
            <a:t> MOVIMENTI IN ORIZZONTALE, GIOCATE SEMPLICI E VELOCI, DUE COSE VOGLIO OGGI DA TE </a:t>
          </a:r>
          <a:r>
            <a:rPr lang="it-IT" sz="1100" b="1" cap="small" baseline="0">
              <a:solidFill>
                <a:schemeClr val="dk1"/>
              </a:solidFill>
              <a:latin typeface="+mn-lt"/>
              <a:ea typeface="+mn-ea"/>
              <a:cs typeface="+mn-cs"/>
            </a:rPr>
            <a:t>1) VERTICALIZZAZIONE PER LE PUNTE QUANDO C'E' LA POSSIBILITA' 2) APRIRE IL GIOCO</a:t>
          </a:r>
          <a:r>
            <a:rPr lang="it-IT" sz="1100" b="1" cap="small">
              <a:solidFill>
                <a:schemeClr val="dk1"/>
              </a:solidFill>
              <a:latin typeface="+mn-lt"/>
              <a:ea typeface="+mn-ea"/>
              <a:cs typeface="+mn-cs"/>
            </a:rPr>
            <a:t> IN MANIERA VELOCE,  PER I TERZINI</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 PALLA A TERRA.</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LILLO GIOCA A DESTRA E GUERRO A SINISTRA . LILLO ACCOMPAGNIAMO L'AZIONE HAI FIATO E INTELLIGENZA TATTICA PER CAPIRE QUANDO IL GIOCO SI SVILUPPA DALLA PARTE OPPOSTA</a:t>
          </a:r>
          <a:r>
            <a:rPr lang="it-IT" sz="1100" cap="small" baseline="0">
              <a:solidFill>
                <a:schemeClr val="dk1"/>
              </a:solidFill>
              <a:latin typeface="+mn-lt"/>
              <a:ea typeface="+mn-ea"/>
              <a:cs typeface="+mn-cs"/>
            </a:rPr>
            <a:t> CHE E' IL MOMENTO DI INSERIRSI. DALLA META' CAMPO VERSO LA MIA PORTA SOPRATTUTTO NEGLI ULTIMI 20 METRI NON VOGLIO VEDERE NESSUNO INDIETREGGIARE, IL POSSESSORE DI PALLA DEVE ESSERE SEMPRE PRESSATO.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PAOLOZZO. 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 CERCA SEMPRE LA GIOCATA VELOCE MAGARI IN PROFONDITA' O PER LA CHIUSURA DI UN TRIANGOLO.  </a:t>
          </a:r>
          <a:r>
            <a:rPr lang="it-IT" sz="1100" b="1" cap="small" baseline="0">
              <a:solidFill>
                <a:schemeClr val="dk1"/>
              </a:solidFill>
              <a:latin typeface="+mn-lt"/>
              <a:ea typeface="+mn-ea"/>
              <a:cs typeface="+mn-cs"/>
            </a:rPr>
            <a:t>HAI LE QUALITA' PER GIOCARE SEMPLICE, VOGLIO QUESTO: 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 LE PUNTE STANNO TRA IL CENTRALE ED IL TERZINO. </a:t>
          </a:r>
          <a:r>
            <a:rPr lang="it-IT" sz="1100" baseline="0">
              <a:solidFill>
                <a:schemeClr val="dk1"/>
              </a:solidFill>
              <a:latin typeface="+mn-lt"/>
              <a:ea typeface="+mn-ea"/>
              <a:cs typeface="+mn-cs"/>
            </a:rPr>
            <a:t>RIENTRI TU A SALTARE IN AREA SULLE PALLE INATTIVE A SFAVORE.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E GINO</a:t>
          </a:r>
          <a:r>
            <a:rPr lang="it-IT" sz="1100" cap="small" baseline="0">
              <a:solidFill>
                <a:schemeClr val="dk1"/>
              </a:solidFill>
              <a:latin typeface="+mn-lt"/>
              <a:ea typeface="+mn-ea"/>
              <a:cs typeface="+mn-cs"/>
            </a:rPr>
            <a:t>. GIOCATE VICINI, TRIANGOLO, SCAMBIO STRETTO E VIA. UNO VIENE INCONTRO L'ALTRO VA. </a:t>
          </a:r>
          <a:r>
            <a:rPr lang="it-IT" sz="1100" b="1" cap="small" baseline="0">
              <a:solidFill>
                <a:schemeClr val="dk1"/>
              </a:solidFill>
              <a:latin typeface="+mn-lt"/>
              <a:ea typeface="+mn-ea"/>
              <a:cs typeface="+mn-cs"/>
            </a:rPr>
            <a:t>TENETE </a:t>
          </a:r>
          <a:r>
            <a:rPr lang="it-IT" sz="1100" cap="small">
              <a:solidFill>
                <a:schemeClr val="dk1"/>
              </a:solidFill>
              <a:latin typeface="+mn-lt"/>
              <a:ea typeface="+mn-ea"/>
              <a:cs typeface="+mn-cs"/>
            </a:rPr>
            <a:t>SU'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a:t>
          </a:r>
          <a:r>
            <a:rPr lang="it-IT" sz="1100" b="1" cap="small" baseline="0">
              <a:solidFill>
                <a:schemeClr val="dk1"/>
              </a:solidFill>
              <a:latin typeface="+mn-lt"/>
              <a:ea typeface="+mn-ea"/>
              <a:cs typeface="+mn-cs"/>
            </a:rPr>
            <a:t>SCARICO DI PRIMA QUANDO VIENI INCONTRO PER 3/4 O INTERNO CHE GIOCHERANNO IN PROFONDITA' PER L'ALTRA PUNTA O PER IL MOVIMENTO DEL TERZINO O L'INSERIMENTO DI INTERNO O 3/4.</a:t>
          </a:r>
          <a:r>
            <a:rPr lang="it-IT" sz="1100" cap="small" baseline="0">
              <a:solidFill>
                <a:schemeClr val="dk1"/>
              </a:solidFill>
              <a:latin typeface="+mn-lt"/>
              <a:ea typeface="+mn-ea"/>
              <a:cs typeface="+mn-cs"/>
            </a:rPr>
            <a:t> IN ALLENAMENTO LE ABBIAMO PROVATE QUESTE SOLUZIONI. SONO DA RIPETERE IN PARTITA. NE BASTA UNA FATTA BENE E SIAMO IN PORTA.</a:t>
          </a: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solidFill>
              <a:schemeClr val="dk1"/>
            </a:solidFill>
            <a:latin typeface="+mn-lt"/>
            <a:ea typeface="+mn-ea"/>
            <a:cs typeface="+mn-cs"/>
          </a:endParaRPr>
        </a:p>
        <a:p>
          <a:pPr eaLnBrk="1" fontAlgn="auto" latinLnBrk="0" hangingPunct="1"/>
          <a:r>
            <a:rPr lang="it-IT" sz="1100">
              <a:solidFill>
                <a:schemeClr val="dk1"/>
              </a:solidFill>
              <a:latin typeface="+mn-lt"/>
              <a:ea typeface="+mn-ea"/>
              <a:cs typeface="+mn-cs"/>
            </a:rPr>
            <a:t>RICORDIAMOCI CHE I PRIMI DIFENSORI SONO LE PUNTE:  SUI CENTRALI ESCE PAOLO MENTRE VOI DUE </a:t>
          </a:r>
          <a:r>
            <a:rPr lang="it-IT" sz="1100" baseline="0">
              <a:solidFill>
                <a:schemeClr val="dk1"/>
              </a:solidFill>
              <a:latin typeface="+mn-lt"/>
              <a:ea typeface="+mn-ea"/>
              <a:cs typeface="+mn-cs"/>
            </a:rPr>
            <a:t>STAZIONATE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PAOLO/GINO</a:t>
          </a:r>
        </a:p>
        <a:p>
          <a:r>
            <a:rPr lang="it-IT" sz="1100"/>
            <a:t>-PUNIZIONI: PAOLO/LILLO/GINO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COL BORETTO</a:t>
          </a:r>
          <a:endParaRPr lang="it-IT"/>
        </a:p>
        <a:p>
          <a:r>
            <a:rPr lang="it-IT" sz="1100" b="1" baseline="0">
              <a:solidFill>
                <a:schemeClr val="dk1"/>
              </a:solidFill>
              <a:latin typeface="+mn-lt"/>
              <a:ea typeface="+mn-ea"/>
              <a:cs typeface="+mn-cs"/>
            </a:rPr>
            <a:t>SE SIAMO SOPRA: RICORDARE CHE PARTITE NON FINISCONO</a:t>
          </a:r>
          <a:endParaRPr lang="it-IT"/>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8" name="CasellaDiTesto 37">
          <a:extLst>
            <a:ext uri="{FF2B5EF4-FFF2-40B4-BE49-F238E27FC236}">
              <a16:creationId xmlns:a16="http://schemas.microsoft.com/office/drawing/2014/main" id="{00000000-0008-0000-0C00-00002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9" name="CasellaDiTesto 38">
          <a:extLst>
            <a:ext uri="{FF2B5EF4-FFF2-40B4-BE49-F238E27FC236}">
              <a16:creationId xmlns:a16="http://schemas.microsoft.com/office/drawing/2014/main" id="{00000000-0008-0000-0C00-00002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0" name="CasellaDiTesto 39">
          <a:extLst>
            <a:ext uri="{FF2B5EF4-FFF2-40B4-BE49-F238E27FC236}">
              <a16:creationId xmlns:a16="http://schemas.microsoft.com/office/drawing/2014/main" id="{00000000-0008-0000-0C00-00002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0C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0C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0C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4" name="CasellaDiTesto 43">
          <a:extLst>
            <a:ext uri="{FF2B5EF4-FFF2-40B4-BE49-F238E27FC236}">
              <a16:creationId xmlns:a16="http://schemas.microsoft.com/office/drawing/2014/main" id="{00000000-0008-0000-0C00-00002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5" name="CasellaDiTesto 44">
          <a:extLst>
            <a:ext uri="{FF2B5EF4-FFF2-40B4-BE49-F238E27FC236}">
              <a16:creationId xmlns:a16="http://schemas.microsoft.com/office/drawing/2014/main" id="{00000000-0008-0000-0C00-00002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6" name="CasellaDiTesto 45">
          <a:extLst>
            <a:ext uri="{FF2B5EF4-FFF2-40B4-BE49-F238E27FC236}">
              <a16:creationId xmlns:a16="http://schemas.microsoft.com/office/drawing/2014/main" id="{00000000-0008-0000-0C00-00002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7" name="CasellaDiTesto 46">
          <a:extLst>
            <a:ext uri="{FF2B5EF4-FFF2-40B4-BE49-F238E27FC236}">
              <a16:creationId xmlns:a16="http://schemas.microsoft.com/office/drawing/2014/main" id="{00000000-0008-0000-0C00-00002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0C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0C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0C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0C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2" name="CasellaDiTesto 51">
          <a:extLst>
            <a:ext uri="{FF2B5EF4-FFF2-40B4-BE49-F238E27FC236}">
              <a16:creationId xmlns:a16="http://schemas.microsoft.com/office/drawing/2014/main" id="{00000000-0008-0000-0C00-00003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4" name="CasellaDiTesto 53">
          <a:extLst>
            <a:ext uri="{FF2B5EF4-FFF2-40B4-BE49-F238E27FC236}">
              <a16:creationId xmlns:a16="http://schemas.microsoft.com/office/drawing/2014/main" id="{00000000-0008-0000-0C00-00003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5" name="CasellaDiTesto 54">
          <a:extLst>
            <a:ext uri="{FF2B5EF4-FFF2-40B4-BE49-F238E27FC236}">
              <a16:creationId xmlns:a16="http://schemas.microsoft.com/office/drawing/2014/main" id="{00000000-0008-0000-0C00-00003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6" name="CasellaDiTesto 55">
          <a:extLst>
            <a:ext uri="{FF2B5EF4-FFF2-40B4-BE49-F238E27FC236}">
              <a16:creationId xmlns:a16="http://schemas.microsoft.com/office/drawing/2014/main" id="{00000000-0008-0000-0C00-00003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a:extLst>
            <a:ext uri="{FF2B5EF4-FFF2-40B4-BE49-F238E27FC236}">
              <a16:creationId xmlns:a16="http://schemas.microsoft.com/office/drawing/2014/main" id="{00000000-0008-0000-0C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a:extLst>
            <a:ext uri="{FF2B5EF4-FFF2-40B4-BE49-F238E27FC236}">
              <a16:creationId xmlns:a16="http://schemas.microsoft.com/office/drawing/2014/main" id="{00000000-0008-0000-0C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a:extLst>
            <a:ext uri="{FF2B5EF4-FFF2-40B4-BE49-F238E27FC236}">
              <a16:creationId xmlns:a16="http://schemas.microsoft.com/office/drawing/2014/main" id="{00000000-0008-0000-0C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a:extLst>
            <a:ext uri="{FF2B5EF4-FFF2-40B4-BE49-F238E27FC236}">
              <a16:creationId xmlns:a16="http://schemas.microsoft.com/office/drawing/2014/main" id="{00000000-0008-0000-0C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1" name="CasellaDiTesto 60">
          <a:extLst>
            <a:ext uri="{FF2B5EF4-FFF2-40B4-BE49-F238E27FC236}">
              <a16:creationId xmlns:a16="http://schemas.microsoft.com/office/drawing/2014/main" id="{00000000-0008-0000-0C00-00003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a:extLst>
            <a:ext uri="{FF2B5EF4-FFF2-40B4-BE49-F238E27FC236}">
              <a16:creationId xmlns:a16="http://schemas.microsoft.com/office/drawing/2014/main" id="{00000000-0008-0000-0C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a:extLst>
            <a:ext uri="{FF2B5EF4-FFF2-40B4-BE49-F238E27FC236}">
              <a16:creationId xmlns:a16="http://schemas.microsoft.com/office/drawing/2014/main" id="{00000000-0008-0000-0C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a:extLst>
            <a:ext uri="{FF2B5EF4-FFF2-40B4-BE49-F238E27FC236}">
              <a16:creationId xmlns:a16="http://schemas.microsoft.com/office/drawing/2014/main" id="{00000000-0008-0000-0C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a:extLst>
            <a:ext uri="{FF2B5EF4-FFF2-40B4-BE49-F238E27FC236}">
              <a16:creationId xmlns:a16="http://schemas.microsoft.com/office/drawing/2014/main" id="{00000000-0008-0000-0C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a:extLst>
            <a:ext uri="{FF2B5EF4-FFF2-40B4-BE49-F238E27FC236}">
              <a16:creationId xmlns:a16="http://schemas.microsoft.com/office/drawing/2014/main" id="{00000000-0008-0000-0C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a:extLst>
            <a:ext uri="{FF2B5EF4-FFF2-40B4-BE49-F238E27FC236}">
              <a16:creationId xmlns:a16="http://schemas.microsoft.com/office/drawing/2014/main" id="{00000000-0008-0000-0C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a:extLst>
            <a:ext uri="{FF2B5EF4-FFF2-40B4-BE49-F238E27FC236}">
              <a16:creationId xmlns:a16="http://schemas.microsoft.com/office/drawing/2014/main" id="{00000000-0008-0000-0C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117</xdr:row>
      <xdr:rowOff>0</xdr:rowOff>
    </xdr:to>
    <xdr:sp macro="" textlink="">
      <xdr:nvSpPr>
        <xdr:cNvPr id="69" name="CasellaDiTesto 68">
          <a:extLst>
            <a:ext uri="{FF2B5EF4-FFF2-40B4-BE49-F238E27FC236}">
              <a16:creationId xmlns:a16="http://schemas.microsoft.com/office/drawing/2014/main" id="{00000000-0008-0000-0C00-000045000000}"/>
            </a:ext>
          </a:extLst>
        </xdr:cNvPr>
        <xdr:cNvSpPr txBox="1"/>
      </xdr:nvSpPr>
      <xdr:spPr>
        <a:xfrm>
          <a:off x="47625" y="377349"/>
          <a:ext cx="5174163" cy="184116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E' FONDAMENTALE NON SBAGLIARE L'APPROCCIO A QUESTA SFIDA. </a:t>
          </a:r>
        </a:p>
        <a:p>
          <a:r>
            <a:rPr lang="it-IT" sz="1100" u="none" cap="small" baseline="0">
              <a:solidFill>
                <a:schemeClr val="dk1"/>
              </a:solidFill>
              <a:latin typeface="+mn-lt"/>
              <a:ea typeface="+mn-ea"/>
              <a:cs typeface="+mn-cs"/>
            </a:rPr>
            <a:t>RIPARTIAMO DAGLI ULTIMI 10 MINUTI CONTRO IL MARMISETO, DA QUELL'INTENSITA'.</a:t>
          </a:r>
        </a:p>
        <a:p>
          <a:r>
            <a:rPr lang="it-IT" sz="1100" u="none" cap="small" baseline="0">
              <a:solidFill>
                <a:schemeClr val="dk1"/>
              </a:solidFill>
              <a:latin typeface="+mn-lt"/>
              <a:ea typeface="+mn-ea"/>
              <a:cs typeface="+mn-cs"/>
            </a:rPr>
            <a:t>NELLE GARE DA DENTRO DOBBIAMO METTERCI DA SUBITO CATTIVERIA, GRINTA E VOGLIA DI VINCERE, NON ESISTE CHE REGALIAMO NULLA, NON AMMETTO CAZZATE A LIVELLO MENTALE. </a:t>
          </a:r>
          <a:r>
            <a:rPr lang="it-IT" sz="1100" b="1" u="none" cap="small" baseline="0">
              <a:solidFill>
                <a:schemeClr val="dk1"/>
              </a:solidFill>
              <a:latin typeface="+mn-lt"/>
              <a:ea typeface="+mn-ea"/>
              <a:cs typeface="+mn-cs"/>
            </a:rPr>
            <a:t>LA COPPA CSI RESTA UNO DEGLI OBBIETTIVI STAGIONALI</a:t>
          </a:r>
          <a:r>
            <a:rPr lang="it-IT" sz="1100" b="0" u="none" cap="small" baseline="0">
              <a:solidFill>
                <a:schemeClr val="dk1"/>
              </a:solidFill>
              <a:latin typeface="+mn-lt"/>
              <a:ea typeface="+mn-ea"/>
              <a:cs typeface="+mn-cs"/>
            </a:rPr>
            <a:t>.</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PER VINCERE </a:t>
          </a:r>
          <a:r>
            <a:rPr lang="it-IT" sz="1100" b="1" u="none" cap="small" baseline="0">
              <a:solidFill>
                <a:schemeClr val="dk1"/>
              </a:solidFill>
              <a:latin typeface="+mn-lt"/>
              <a:ea typeface="+mn-ea"/>
              <a:cs typeface="+mn-cs"/>
            </a:rPr>
            <a:t>SERVONO STIMOLI E VOGLIA, ESSERE CONCENTRATI DA SUBITO (ANCHE IN PANCHINA) E PER ESSERE CONCENTRATI BISOGNA ESSERE SERENI E PROPOSITIVI</a:t>
          </a:r>
          <a:r>
            <a:rPr lang="it-IT" sz="1100" b="0" u="none" cap="small" baseline="0">
              <a:solidFill>
                <a:schemeClr val="dk1"/>
              </a:solidFill>
              <a:latin typeface="+mn-lt"/>
              <a:ea typeface="+mn-ea"/>
              <a:cs typeface="+mn-cs"/>
            </a:rPr>
            <a:t> E DI STIMOLO AL COMPAGNO, </a:t>
          </a:r>
          <a:r>
            <a:rPr lang="it-IT" sz="1100" u="sng" cap="small" baseline="0">
              <a:solidFill>
                <a:schemeClr val="dk1"/>
              </a:solidFill>
              <a:latin typeface="+mn-lt"/>
              <a:ea typeface="+mn-ea"/>
              <a:cs typeface="+mn-cs"/>
            </a:rPr>
            <a:t>GIOCARE CON RABBIA E VOGLIA </a:t>
          </a:r>
          <a:r>
            <a:rPr lang="it-IT" sz="1100" u="sng" cap="small" baseline="0">
              <a:solidFill>
                <a:schemeClr val="dk1"/>
              </a:solidFill>
              <a:effectLst/>
              <a:latin typeface="+mn-lt"/>
              <a:ea typeface="+mn-ea"/>
              <a:cs typeface="+mn-cs"/>
            </a:rPr>
            <a:t>SU TUTTI I PALLONI. </a:t>
          </a:r>
        </a:p>
        <a:p>
          <a:r>
            <a:rPr lang="it-IT" sz="1100" u="none" cap="small" baseline="0">
              <a:solidFill>
                <a:schemeClr val="dk1"/>
              </a:solidFill>
              <a:latin typeface="+mn-lt"/>
              <a:ea typeface="+mn-ea"/>
              <a:cs typeface="+mn-cs"/>
            </a:rPr>
            <a:t>OGGI SOLITO 442 IN LINEA PROVANDO A RIPROPORRE POSSESSO PALLA ALTO, IL CERCARE LA SUPERIORITA' SULLE FASCE, LA CONCLUSIONE IN PORTA.</a:t>
          </a:r>
        </a:p>
        <a:p>
          <a:r>
            <a:rPr lang="it-IT" sz="1100" u="none" cap="small" baseline="0">
              <a:solidFill>
                <a:schemeClr val="dk1"/>
              </a:solidFill>
              <a:latin typeface="+mn-lt"/>
              <a:ea typeface="+mn-ea"/>
              <a:cs typeface="+mn-cs"/>
            </a:rPr>
            <a:t>PARTIRE FORTE COME SEMPRE E' FONDAMENTALE: LA PARTITA VA INDIRIZZATA SUBITO SUI BINARI A NOI PIU' FAVOREVOLI. PROVIAMO AD USCIRE IN PRESSING ALTO APPENA PERSO IL PALLONE.</a:t>
          </a:r>
        </a:p>
        <a:p>
          <a:r>
            <a:rPr lang="it-IT" sz="1100" u="none" cap="small" baseline="0">
              <a:solidFill>
                <a:schemeClr val="dk1"/>
              </a:solidFill>
              <a:latin typeface="+mn-lt"/>
              <a:ea typeface="+mn-ea"/>
              <a:cs typeface="+mn-cs"/>
            </a:rPr>
            <a:t>SQUADRA CORTA, SE CI SI ALLUNGA SIAMO PARECCHIO VULNERABILI.</a:t>
          </a:r>
        </a:p>
        <a:p>
          <a:endParaRPr lang="it-IT" sz="1100" u="none"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DIDA, CAME, MEGLIO, ABI/ GIGI, VITTO, AGNE, BONNI/ BREV, LUZ</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IN FASE DI DISIMPEGNO. LAMPADINA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TERZINO CHE FA PARTIRE L'AZIONE, CON SCARICO SU ALA O CC E SOVRAPPONE, OPPURE IL CENTRALE MEGLIO E CAME AVETE PIEDE E TESTA PER FARE PARTIRE IL GIOCO DA DIETRO, ANCHE CERCANDO DIRETTAMENTE IL CENTRAVANTI O LA ZONA CIECA, ALTRIMENTI SI GIOCA SU UNO DEI DUE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E AGNE LE DISTANZE CORRETTE FRA I REPARTI LE FATE VOI. GRINTA E IDEE LI' IN MEZZO, UN PO' DI FACCIA TOSTA E PROVIAMOLA LA GIOCATA FILTRANTE. </a:t>
          </a:r>
        </a:p>
        <a:p>
          <a:r>
            <a:rPr kumimoji="0" lang="it-IT" sz="1100" b="0" i="0" u="none" strike="noStrike" kern="0" cap="small" spc="0" normalizeH="0" baseline="0" noProof="0">
              <a:ln>
                <a:noFill/>
              </a:ln>
              <a:solidFill>
                <a:prstClr val="black"/>
              </a:solidFill>
              <a:effectLst/>
              <a:uLnTx/>
              <a:uFillTx/>
              <a:latin typeface="+mn-lt"/>
              <a:ea typeface="+mn-ea"/>
              <a:cs typeface="+mn-cs"/>
            </a:rPr>
            <a:t>LE CATENE LATERALI TERZINO-ESTERNO MUOVERSI IN MANIERA COORDINATA </a:t>
          </a:r>
        </a:p>
        <a:p>
          <a:r>
            <a:rPr kumimoji="0" lang="it-IT" sz="1100" b="0" i="0" u="none" strike="noStrike" kern="0" cap="small" spc="0" normalizeH="0" baseline="0" noProof="0">
              <a:ln>
                <a:noFill/>
              </a:ln>
              <a:solidFill>
                <a:prstClr val="black"/>
              </a:solidFill>
              <a:effectLst/>
              <a:uLnTx/>
              <a:uFillTx/>
              <a:latin typeface="+mn-lt"/>
              <a:ea typeface="+mn-ea"/>
              <a:cs typeface="+mn-cs"/>
            </a:rPr>
            <a:t>--SOVRAPPOSIZIONE DEL TERZINO O RICERCA DELLA PROFOONDITA' DELL'ALA PER IL CROSS DA FONDO CAMPO</a:t>
          </a:r>
        </a:p>
        <a:p>
          <a:r>
            <a:rPr kumimoji="0" lang="it-IT" sz="1100" b="0" i="0" u="none" strike="noStrike" kern="0" cap="small" spc="0" normalizeH="0" baseline="0" noProof="0">
              <a:ln>
                <a:noFill/>
              </a:ln>
              <a:solidFill>
                <a:prstClr val="black"/>
              </a:solidFill>
              <a:effectLst/>
              <a:uLnTx/>
              <a:uFillTx/>
              <a:latin typeface="+mn-lt"/>
              <a:ea typeface="+mn-ea"/>
              <a:cs typeface="+mn-cs"/>
            </a:rPr>
            <a:t>--ALA CHE ENTRA DENTRO AL CAMPO PER ARRIVARE AL TIRO O PER PALLA FILTRANTE O UNODUE COL CENTRAVANTI.</a:t>
          </a:r>
        </a:p>
        <a:p>
          <a:r>
            <a:rPr kumimoji="0" lang="it-IT" sz="1100" b="0" i="0" u="none" strike="noStrike" kern="0" cap="small" spc="0" normalizeH="0" baseline="0" noProof="0">
              <a:ln>
                <a:noFill/>
              </a:ln>
              <a:solidFill>
                <a:prstClr val="black"/>
              </a:solidFill>
              <a:effectLst/>
              <a:uLnTx/>
              <a:uFillTx/>
              <a:latin typeface="+mn-lt"/>
              <a:ea typeface="+mn-ea"/>
              <a:cs typeface="+mn-cs"/>
            </a:rPr>
            <a:t>--PALLA DA DIETRO PER LE DUE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schemeClr val="dk1"/>
              </a:solidFill>
              <a:effectLst/>
              <a:uLnTx/>
              <a:uFillTx/>
              <a:latin typeface="+mn-lt"/>
              <a:ea typeface="+mn-ea"/>
              <a:cs typeface="+mn-cs"/>
            </a:rPr>
            <a:t>LUZ</a:t>
          </a:r>
          <a:r>
            <a:rPr lang="it-IT" sz="1100" b="1" i="0" cap="small" baseline="0">
              <a:solidFill>
                <a:schemeClr val="dk1"/>
              </a:solidFill>
              <a:effectLst/>
              <a:latin typeface="+mn-lt"/>
              <a:ea typeface="+mn-ea"/>
              <a:cs typeface="+mn-cs"/>
            </a:rPr>
            <a:t> E BREV</a:t>
          </a:r>
          <a:r>
            <a:rPr lang="it-IT" sz="1100" b="0" i="0" cap="small" baseline="0">
              <a:solidFill>
                <a:schemeClr val="dk1"/>
              </a:solidFill>
              <a:effectLst/>
              <a:latin typeface="+mn-lt"/>
              <a:ea typeface="+mn-ea"/>
              <a:cs typeface="+mn-cs"/>
            </a:rPr>
            <a:t> </a:t>
          </a:r>
        </a:p>
        <a:p>
          <a:pPr eaLnBrk="1" fontAlgn="auto" latinLnBrk="0" hangingPunct="1"/>
          <a:r>
            <a:rPr lang="it-IT" sz="1100" b="0" i="0" cap="small" baseline="0">
              <a:solidFill>
                <a:schemeClr val="dk1"/>
              </a:solidFill>
              <a:effectLst/>
              <a:latin typeface="+mn-lt"/>
              <a:ea typeface="+mn-ea"/>
              <a:cs typeface="+mn-cs"/>
            </a:rPr>
            <a:t>UN CENTRAVANTI E L'ALTRO CHE CERCA LA PROFONDITA'. </a:t>
          </a:r>
        </a:p>
        <a:p>
          <a:pPr eaLnBrk="1" fontAlgn="auto" latinLnBrk="0" hangingPunct="1"/>
          <a:r>
            <a:rPr lang="it-IT" sz="1100" b="0" i="0" cap="small" baseline="0">
              <a:solidFill>
                <a:schemeClr val="dk1"/>
              </a:solidFill>
              <a:effectLst/>
              <a:latin typeface="+mn-lt"/>
              <a:ea typeface="+mn-ea"/>
              <a:cs typeface="+mn-cs"/>
            </a:rPr>
            <a:t>LUZ CI DA' GLI STRAPPI E CI PERMETTE DI ALLUNGARE, IL BREV LO CERCHIAMO SUI PIEDI PER GLI SCABI E PER LA PROTEZIONE DELLA PALLA.</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BREV TORNI TU A SALTARE IN AREA SULLE PALLE INATTIVE A SFAVORE. </a:t>
          </a: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FONDAMENTALE PERO' E' CHE LA SQUADRA SIA CORTA  SE NO SI CREANO BUCHI TRA LE LINEE E SI RISCHIANO CONTROPIEDI. QUANDO ATTACCHIAMO QUINDI BISOGNA SALIRE E ACCORCIARE LE DISTANZE CERCANDO DI GIOCARE TUTTI NELLA META' CAMPO AVVERSARIA. IN FASE DI NON POSSESSO E' FONDAMENTALE CHE GLI ESTERNI STRINGANO IN MEZZO AL CAMPO PER NON LASCIARE IN SUPERIORITA' IL CENTROCAMPO AVVERSARIO. ENTRAMBE LE PUNTE SEMPRE DIETRO LA LINEA DELLA PALLA.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RIGORI: AGNE, MEGLIO, BONNI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PUNIZIONI: AGNE E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SEMPRE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a:extLst>
            <a:ext uri="{FF2B5EF4-FFF2-40B4-BE49-F238E27FC236}">
              <a16:creationId xmlns:a16="http://schemas.microsoft.com/office/drawing/2014/main" id="{00000000-0008-0000-0D00-000002000000}"/>
            </a:ext>
          </a:extLst>
        </xdr:cNvPr>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a:extLst>
            <a:ext uri="{FF2B5EF4-FFF2-40B4-BE49-F238E27FC236}">
              <a16:creationId xmlns:a16="http://schemas.microsoft.com/office/drawing/2014/main" id="{00000000-0008-0000-0D00-00000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a:extLst>
            <a:ext uri="{FF2B5EF4-FFF2-40B4-BE49-F238E27FC236}">
              <a16:creationId xmlns:a16="http://schemas.microsoft.com/office/drawing/2014/main" id="{00000000-0008-0000-0D00-00000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0D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309562</xdr:colOff>
      <xdr:row>119</xdr:row>
      <xdr:rowOff>107155</xdr:rowOff>
    </xdr:to>
    <xdr:sp macro="" textlink="">
      <xdr:nvSpPr>
        <xdr:cNvPr id="6" name="CasellaDiTesto 5">
          <a:extLst>
            <a:ext uri="{FF2B5EF4-FFF2-40B4-BE49-F238E27FC236}">
              <a16:creationId xmlns:a16="http://schemas.microsoft.com/office/drawing/2014/main" id="{00000000-0008-0000-0D00-000006000000}"/>
            </a:ext>
          </a:extLst>
        </xdr:cNvPr>
        <xdr:cNvSpPr txBox="1"/>
      </xdr:nvSpPr>
      <xdr:spPr>
        <a:xfrm>
          <a:off x="47625" y="371475"/>
          <a:ext cx="5060156" cy="195714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MI ASPETTO 3 PUNTI NON GIRIAMOCI INTORNO. L'ULTIMA PRESTAZIONE MI DICE QUESTO. FACCIAMO LA PARTITA, CREIAMO OCCASIONI CI DIVERTIAMO. CAMBIAMO QUALCOSA A LIVELLO TATTICO, SIAMO SEMPRE STATI UNA SQUADRA CAMALEONTICA NEL CORSO DELLA STESSA STAGIONE ED E' BENE CHE RIUSCIAMO A GIOCARE INDIFFERENTEMENTE CON PIU' MODULI. OGGI PARTIAMO  CON IL TREQUARTISTA, UN UOMO IN APPOGGIO ALLE PUNTE IN POSSESSO E CHE SAPPIA RIPIEGARE A CC IN NON POSSESSO.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DIDA, CAME, FICCA, MEGLIO/ BERTA, VITTO, AGNE/ WOLF/ VENTU, LUZ.</a:t>
          </a:r>
          <a:endParaRPr lang="it-IT"/>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OGGI OLTRE A NON ABBASSARE</a:t>
          </a:r>
          <a:r>
            <a:rPr lang="it-IT" sz="1100" b="1" cap="small">
              <a:solidFill>
                <a:schemeClr val="dk1"/>
              </a:solidFill>
              <a:latin typeface="+mn-lt"/>
              <a:ea typeface="+mn-ea"/>
              <a:cs typeface="+mn-cs"/>
            </a:rPr>
            <a:t> LA LINEA  </a:t>
          </a:r>
          <a:r>
            <a:rPr lang="it-IT" sz="1100" b="0" cap="small">
              <a:solidFill>
                <a:schemeClr val="dk1"/>
              </a:solidFill>
              <a:latin typeface="+mn-lt"/>
              <a:ea typeface="+mn-ea"/>
              <a:cs typeface="+mn-cs"/>
            </a:rPr>
            <a:t>E</a:t>
          </a:r>
          <a:r>
            <a:rPr lang="it-IT" sz="1100" b="0" cap="small" baseline="0">
              <a:solidFill>
                <a:schemeClr val="dk1"/>
              </a:solidFill>
              <a:latin typeface="+mn-lt"/>
              <a:ea typeface="+mn-ea"/>
              <a:cs typeface="+mn-cs"/>
            </a:rPr>
            <a:t>' FONDAMENTALE NON ABBASSARE </a:t>
          </a:r>
          <a:r>
            <a:rPr lang="it-IT" sz="1100" b="1" cap="small" baseline="0">
              <a:solidFill>
                <a:schemeClr val="dk1"/>
              </a:solidFill>
              <a:latin typeface="+mn-lt"/>
              <a:ea typeface="+mn-ea"/>
              <a:cs typeface="+mn-cs"/>
            </a:rPr>
            <a:t>L'ATTENZIONE. </a:t>
          </a:r>
          <a:r>
            <a:rPr lang="it-IT" sz="1100" cap="small">
              <a:solidFill>
                <a:schemeClr val="dk1"/>
              </a:solidFill>
              <a:latin typeface="+mn-lt"/>
              <a:ea typeface="+mn-ea"/>
              <a:cs typeface="+mn-cs"/>
            </a:rPr>
            <a:t>GIOCHIAMO NELLA LORO META' CAMPO. BISOGNA</a:t>
          </a:r>
          <a:r>
            <a:rPr lang="it-IT" sz="1100" cap="small" baseline="0">
              <a:solidFill>
                <a:schemeClr val="dk1"/>
              </a:solidFill>
              <a:latin typeface="+mn-lt"/>
              <a:ea typeface="+mn-ea"/>
              <a:cs typeface="+mn-cs"/>
            </a:rPr>
            <a:t> CHE CI SFORZIAMO DI </a:t>
          </a:r>
          <a:r>
            <a:rPr lang="it-IT" sz="1100" b="1" cap="small" baseline="0">
              <a:solidFill>
                <a:schemeClr val="dk1"/>
              </a:solidFill>
              <a:latin typeface="+mn-lt"/>
              <a:ea typeface="+mn-ea"/>
              <a:cs typeface="+mn-cs"/>
            </a:rPr>
            <a:t>ACCORCIARE E SALIRE NON APPENA C'E' LA POSSIBILITA</a:t>
          </a:r>
          <a:r>
            <a:rPr lang="it-IT" sz="1100" cap="small" baseline="0">
              <a:solidFill>
                <a:schemeClr val="dk1"/>
              </a:solidFill>
              <a:latin typeface="+mn-lt"/>
              <a:ea typeface="+mn-ea"/>
              <a:cs typeface="+mn-cs"/>
            </a:rPr>
            <a:t>', VOGLIO UNA SQUADRA CORTA.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CAPITOLO TERZINI: </a:t>
          </a:r>
          <a:r>
            <a:rPr lang="it-IT" sz="1100" b="0" cap="small" baseline="0">
              <a:solidFill>
                <a:schemeClr val="dk1"/>
              </a:solidFill>
              <a:latin typeface="+mn-lt"/>
              <a:ea typeface="+mn-ea"/>
              <a:cs typeface="+mn-cs"/>
            </a:rPr>
            <a:t> NON AVETE NESSUNO DAVANTI , MI ASPETTO UNA SPINTA INTELLIGENETE FATTA BENE, SCARICO DEL TERZINO SUL CC E VADO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I DUE CENTRALI TENIAMO LA LINEA A CENTROCAMPO, SIETE I PRIMI AD IMPOSTARE. </a:t>
          </a:r>
          <a:r>
            <a:rPr lang="it-IT" sz="1100" b="1" cap="small">
              <a:solidFill>
                <a:schemeClr val="dk1"/>
              </a:solidFill>
              <a:latin typeface="+mn-lt"/>
              <a:ea typeface="+mn-ea"/>
              <a:cs typeface="+mn-cs"/>
            </a:rPr>
            <a:t>VORREI</a:t>
          </a:r>
          <a:r>
            <a:rPr lang="it-IT" sz="1100" b="1" cap="small" baseline="0">
              <a:solidFill>
                <a:schemeClr val="dk1"/>
              </a:solidFill>
              <a:latin typeface="+mn-lt"/>
              <a:ea typeface="+mn-ea"/>
              <a:cs typeface="+mn-cs"/>
            </a:rPr>
            <a:t> VEDERE UN </a:t>
          </a:r>
          <a:r>
            <a:rPr lang="it-IT" sz="1100" b="1" cap="small">
              <a:solidFill>
                <a:schemeClr val="dk1"/>
              </a:solidFill>
              <a:latin typeface="+mn-lt"/>
              <a:ea typeface="+mn-ea"/>
              <a:cs typeface="+mn-cs"/>
            </a:rPr>
            <a:t>GIRO PALLA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VELOCE</a:t>
          </a:r>
          <a:r>
            <a:rPr lang="it-IT" sz="1100" cap="small">
              <a:solidFill>
                <a:schemeClr val="dk1"/>
              </a:solidFill>
              <a:latin typeface="+mn-lt"/>
              <a:ea typeface="+mn-ea"/>
              <a:cs typeface="+mn-cs"/>
            </a:rPr>
            <a:t>, QUINDI PASSAGGI DI PRIMA O DI SECONDA AL MASSIMO FINALIZZATO A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a:solidFill>
                <a:schemeClr val="dk1"/>
              </a:solidFill>
              <a:latin typeface="+mn-lt"/>
              <a:ea typeface="+mn-ea"/>
              <a:cs typeface="+mn-cs"/>
            </a:rPr>
            <a:t>COME SEMPRE ZERO RISCHI</a:t>
          </a:r>
          <a:r>
            <a:rPr lang="it-IT" sz="1100" b="0" cap="small" baseline="0">
              <a:solidFill>
                <a:schemeClr val="dk1"/>
              </a:solidFill>
              <a:latin typeface="+mn-lt"/>
              <a:ea typeface="+mn-ea"/>
              <a:cs typeface="+mn-cs"/>
            </a:rPr>
            <a:t> E LAMPADINA SEMPRE ACCESA, </a:t>
          </a:r>
          <a:r>
            <a:rPr lang="it-IT" sz="1100" b="0" cap="small">
              <a:solidFill>
                <a:schemeClr val="dk1"/>
              </a:solidFill>
              <a:latin typeface="+mn-lt"/>
              <a:ea typeface="+mn-ea"/>
              <a:cs typeface="+mn-cs"/>
            </a:rPr>
            <a:t>MASSIMA ATTENZIONE IN</a:t>
          </a:r>
          <a:r>
            <a:rPr lang="it-IT" sz="1100" b="0" cap="small" baseline="0">
              <a:solidFill>
                <a:schemeClr val="dk1"/>
              </a:solidFill>
              <a:latin typeface="+mn-lt"/>
              <a:ea typeface="+mn-ea"/>
              <a:cs typeface="+mn-cs"/>
            </a:rPr>
            <a:t> MARCATURA E NEI FINALI DI TEMPO</a:t>
          </a:r>
          <a:r>
            <a:rPr lang="it-IT" sz="1100" b="0" cap="small">
              <a:solidFill>
                <a:schemeClr val="dk1"/>
              </a:solidFill>
              <a:latin typeface="+mn-lt"/>
              <a:ea typeface="+mn-ea"/>
              <a:cs typeface="+mn-cs"/>
            </a:rPr>
            <a:t>,</a:t>
          </a:r>
          <a:r>
            <a:rPr lang="it-IT" sz="1100" b="0" cap="small" baseline="0">
              <a:solidFill>
                <a:schemeClr val="dk1"/>
              </a:solidFill>
              <a:latin typeface="+mn-lt"/>
              <a:ea typeface="+mn-ea"/>
              <a:cs typeface="+mn-cs"/>
            </a:rPr>
            <a:t> OCCHI E ORECCHIE APERTI SULLE PALLE INATTIVE, </a:t>
          </a:r>
          <a:r>
            <a:rPr lang="it-IT" sz="1100" b="0" baseline="0">
              <a:solidFill>
                <a:schemeClr val="dk1"/>
              </a:solidFill>
              <a:latin typeface="+mn-lt"/>
              <a:ea typeface="+mn-ea"/>
              <a:cs typeface="+mn-cs"/>
            </a:rPr>
            <a:t>OGNUNO BATTEZZA UN UOMO E SE LO TIENE STRETTO. </a:t>
          </a:r>
        </a:p>
        <a:p>
          <a:pPr marL="0" marR="0" indent="0" defTabSz="914400" eaLnBrk="1" fontAlgn="auto" latinLnBrk="0" hangingPunct="1">
            <a:lnSpc>
              <a:spcPct val="100000"/>
            </a:lnSpc>
            <a:spcBef>
              <a:spcPts val="0"/>
            </a:spcBef>
            <a:spcAft>
              <a:spcPts val="0"/>
            </a:spcAft>
            <a:buClrTx/>
            <a:buSzTx/>
            <a:buFontTx/>
            <a:buNone/>
            <a:tabLst/>
            <a:defRPr/>
          </a:pPr>
          <a:r>
            <a:rPr lang="it-IT" sz="1100" b="1" baseline="0">
              <a:solidFill>
                <a:schemeClr val="dk1"/>
              </a:solidFill>
              <a:latin typeface="+mn-lt"/>
              <a:ea typeface="+mn-ea"/>
              <a:cs typeface="+mn-cs"/>
            </a:rPr>
            <a:t>VOGLIO SEMPRE UNO CHE ACCORCI SULLA RESPINTA DEL PORTIERE</a:t>
          </a:r>
          <a:r>
            <a:rPr lang="it-IT" sz="1100" b="0" baseline="0">
              <a:solidFill>
                <a:schemeClr val="dk1"/>
              </a:solidFill>
              <a:latin typeface="+mn-lt"/>
              <a:ea typeface="+mn-ea"/>
              <a:cs typeface="+mn-cs"/>
            </a:rPr>
            <a:t> SULLE PUNIZIONI.</a:t>
          </a:r>
          <a:endParaRPr lang="it-IT"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E NON CONCEDIAMO PUNIZIONI DEL CAZZO EH. </a:t>
          </a:r>
        </a:p>
        <a:p>
          <a:endParaRPr lang="it-IT" sz="1100" cap="small">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CENTRALE E BERTA E AGNE INTERNI: DIAMO ORDINE E PULIZIA DI GIOCO. FACCIAMO CORRERE LA PALLA, LEI NON SUDA, QUINDI STOP E VIA STOP E VIA......</a:t>
          </a:r>
          <a:r>
            <a:rPr kumimoji="0" lang="it-IT" sz="1100" b="1" i="0" u="none" strike="noStrike" kern="0" cap="small" spc="0" normalizeH="0" baseline="0" noProof="0">
              <a:ln>
                <a:noFill/>
              </a:ln>
              <a:solidFill>
                <a:prstClr val="black"/>
              </a:solidFill>
              <a:effectLst/>
              <a:uLnTx/>
              <a:uFillTx/>
              <a:latin typeface="+mn-lt"/>
              <a:ea typeface="+mn-ea"/>
              <a:cs typeface="+mn-cs"/>
            </a:rPr>
            <a:t>MAI BUTTARE VIA IL PALLONE MA RICERCA COSTANTE DEL GIOCO PALLA A TERRA.</a:t>
          </a:r>
        </a:p>
        <a:p>
          <a:r>
            <a:rPr lang="it-IT" sz="1100" b="1" cap="small" baseline="0">
              <a:solidFill>
                <a:schemeClr val="dk1"/>
              </a:solidFill>
              <a:latin typeface="+mn-lt"/>
              <a:ea typeface="+mn-ea"/>
              <a:cs typeface="+mn-cs"/>
            </a:rPr>
            <a:t>PRECISIONE IN FASE DI DISIMPEGNO. PERSA PALLA PRESSING IMMEDIATO SUL POSSESSORE DI PALLA AVVERSARIO, APRIRE SUBITO LA CACCIA PER RIPRENDERLA: QUELLO E' IL MOMENTO DI ACCORCIARE TUTTI.</a:t>
          </a:r>
        </a:p>
        <a:p>
          <a:pPr marL="0" marR="0" indent="0" defTabSz="914400" eaLnBrk="1" fontAlgn="auto" latinLnBrk="0" hangingPunct="1">
            <a:lnSpc>
              <a:spcPct val="100000"/>
            </a:lnSpc>
            <a:spcBef>
              <a:spcPts val="0"/>
            </a:spcBef>
            <a:spcAft>
              <a:spcPts val="0"/>
            </a:spcAft>
            <a:buClrTx/>
            <a:buSzTx/>
            <a:buFontTx/>
            <a:buNone/>
            <a:tabLst/>
            <a:defRPr/>
          </a:pPr>
          <a:r>
            <a:rPr lang="it-IT"/>
            <a:t>FONDAMENTALE PERO' E' CHE LA SQUADRA SIA CORTA.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WOLF, COMPITO IMPORTANTE, HAI QUALITA' E CORSA E MI PIACE . IN NON POSSESSO TI VOGLIO SEMPRE DIETRO LA LINEA DELLA PALLA FAI UN PASSO IN MEZZO IN MODO CHE LE NOSTRE MEZZ'ALI POSSANO SCIVOLARE SULL'ESTERNO. NEGLI ULTIMI 20/25 METRI VOGLIO IL DRIBBLING SENZA PAURA E LA FINALIZZAZIONE VELOCE CHE SIA IL CROSS, L'UNO-DUE O IL TIRO. GIOCA SEMPLICE.</a:t>
          </a:r>
        </a:p>
        <a:p>
          <a:r>
            <a:rPr lang="it-IT" sz="1100" cap="small">
              <a:solidFill>
                <a:schemeClr val="dk1"/>
              </a:solidFill>
              <a:latin typeface="+mn-lt"/>
              <a:ea typeface="+mn-ea"/>
              <a:cs typeface="+mn-cs"/>
            </a:rPr>
            <a:t>VAI IN APPOGGIO PER LA GIOCATA DELLA PUNTA: CERCA SEMPRE LA GIOCATA VELOCE MAGARI IN PROFONDITA' PER IL TAGLIO O PER LA CHIUSURA DI UN TRIANGOLO. </a:t>
          </a:r>
        </a:p>
        <a:p>
          <a:r>
            <a:rPr lang="it-IT" sz="1100" cap="small">
              <a:solidFill>
                <a:schemeClr val="dk1"/>
              </a:solidFill>
              <a:latin typeface="+mn-lt"/>
              <a:ea typeface="+mn-ea"/>
              <a:cs typeface="+mn-cs"/>
            </a:rPr>
            <a:t>FATTI</a:t>
          </a:r>
          <a:r>
            <a:rPr lang="it-IT" sz="1100" cap="small" baseline="0">
              <a:solidFill>
                <a:schemeClr val="dk1"/>
              </a:solidFill>
              <a:latin typeface="+mn-lt"/>
              <a:ea typeface="+mn-ea"/>
              <a:cs typeface="+mn-cs"/>
            </a:rPr>
            <a:t> TROVARE, NON NASCONDERTI MA PROPONITI. </a:t>
          </a:r>
          <a:r>
            <a:rPr lang="it-IT" sz="1100" cap="small">
              <a:solidFill>
                <a:schemeClr val="dk1"/>
              </a:solidFill>
              <a:latin typeface="+mn-lt"/>
              <a:ea typeface="+mn-ea"/>
              <a:cs typeface="+mn-cs"/>
            </a:rPr>
            <a:t>ESCI IN PRESSING SUI CENTRALI DIFENSIVI SE PARTONO DA LI', LE PUNTE STANNO TRA IL CENTRALE ED IL TERZINO. CI VUOLE SACRIFICIO OGGI.</a:t>
          </a:r>
        </a:p>
        <a:p>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VENTU E LUZ: VENTU</a:t>
          </a:r>
          <a:r>
            <a:rPr lang="it-IT" sz="1100" b="1" cap="small" baseline="0">
              <a:solidFill>
                <a:schemeClr val="dk1"/>
              </a:solidFill>
              <a:latin typeface="+mn-lt"/>
              <a:ea typeface="+mn-ea"/>
              <a:cs typeface="+mn-cs"/>
            </a:rPr>
            <a:t> CENTRAVANTI E LUZ CHE GLI GIRA INTORNO</a:t>
          </a:r>
          <a:r>
            <a:rPr lang="it-IT" sz="1100" cap="small" baseline="0">
              <a:solidFill>
                <a:schemeClr val="dk1"/>
              </a:solidFill>
              <a:latin typeface="+mn-lt"/>
              <a:ea typeface="+mn-ea"/>
              <a:cs typeface="+mn-cs"/>
            </a:rPr>
            <a:t>. TENETE SU' LA PALLA. E RICORDATEVI CHE CON LA GIOCATA SEMPLICE SPESSO SIA ARRIVA IN PORTA. VENTU SCARICO DI PRIMA QUANDO VIENI INCONTRO PER 3/4 O INTERNO CHE GIOCHERANNO IN PROFONDITA' PER L'ALTRA PUNTA O PER IL MOVIMENTO DEL TERZINO O L'INSERIMENTO DI INTERNO O 3/4.  NE BASTA UNA FATTA BENE E SIAMO IN PORTA.</a:t>
          </a:r>
        </a:p>
        <a:p>
          <a:r>
            <a:rPr lang="it-IT" sz="1100" cap="small" baseline="0">
              <a:solidFill>
                <a:schemeClr val="dk1"/>
              </a:solidFill>
              <a:latin typeface="+mn-lt"/>
              <a:ea typeface="+mn-ea"/>
              <a:cs typeface="+mn-cs"/>
            </a:rPr>
            <a:t>VORREI UNA COSA: UNO-DUE E TIRI DA FUORI, CERCHIAMO LA CONCLUSIONE NELLO SPECCHIO QUANDO ABBIAMO LA POSSIBILITA’. </a:t>
          </a:r>
        </a:p>
        <a:p>
          <a:r>
            <a:rPr lang="it-IT" sz="1100" cap="small" baseline="0">
              <a:solidFill>
                <a:schemeClr val="dk1"/>
              </a:solidFill>
              <a:latin typeface="+mn-lt"/>
              <a:ea typeface="+mn-ea"/>
              <a:cs typeface="+mn-cs"/>
            </a:rPr>
            <a:t>RICORDIAMOCI CHE I PRIMI DIFENSORI SONO LE PUNTE:  SUI CENTRALI ESCE WOLF MENTRE VOI DUE STAZIONATE TRA CENTRALI E TERZINI. VOGLIO QUESTA FASE FATTA AL MEGLIO PERCHE' PRIMA RECUPERIAMO PALLA MEGLIO E' E SE LO FACCIAMO IL PIU' ALTO POSSIBILE SIAMO PIU' VICINI ALLA LORO PORTA E PIU' LONTANI DALLA NOSTRA. </a:t>
          </a:r>
        </a:p>
        <a:p>
          <a:r>
            <a:rPr lang="it-IT" sz="1100" cap="small" baseline="0">
              <a:solidFill>
                <a:schemeClr val="dk1"/>
              </a:solidFill>
              <a:latin typeface="+mn-lt"/>
              <a:ea typeface="+mn-ea"/>
              <a:cs typeface="+mn-cs"/>
            </a:rPr>
            <a:t>VENTU RIENTRI A SALTARE IN AREA SULLE PALLE INATTIVE A SFAVORE. SE RECUPERIAMO PALLA PRONTI A SFRUTTARE LA RIPARTENZA IN VELOCITA'.</a:t>
          </a:r>
        </a:p>
        <a:p>
          <a:endParaRPr lang="it-IT" sz="1100"/>
        </a:p>
        <a:p>
          <a:r>
            <a:rPr lang="it-IT" sz="1100"/>
            <a:t>-RIGORI: AGNE - MEGLIO</a:t>
          </a:r>
        </a:p>
        <a:p>
          <a:r>
            <a:rPr lang="it-IT" sz="1100"/>
            <a:t>-PUNIZIONI: AGNE - MEGLIO</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RECUPERI</a:t>
          </a:r>
          <a:endParaRPr lang="it-IT" b="1"/>
        </a:p>
        <a:p>
          <a:r>
            <a:rPr lang="it-IT" sz="1100" b="1" baseline="0">
              <a:solidFill>
                <a:schemeClr val="dk1"/>
              </a:solidFill>
              <a:latin typeface="+mn-lt"/>
              <a:ea typeface="+mn-ea"/>
              <a:cs typeface="+mn-cs"/>
            </a:rPr>
            <a:t>SE SIAMO SOPRA: RICORDARE CHE LO SVARIONE E' SEMPRE DIETRO L'ANGOLO.</a:t>
          </a:r>
          <a:endParaRPr lang="it-IT"/>
        </a:p>
        <a:p>
          <a:r>
            <a:rPr lang="it-IT" sz="1100" b="1"/>
            <a:t>LINEA ALTA E STRETTA SE GIOCANO CON</a:t>
          </a:r>
          <a:r>
            <a:rPr lang="it-IT" sz="1100" b="1" baseline="0"/>
            <a:t> 2 PUNTE E IL TREQUARTISTA.</a:t>
          </a:r>
          <a:endParaRPr lang="it-IT" sz="1100" b="1"/>
        </a:p>
        <a:p>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15" name="CasellaDiTesto 14">
          <a:extLst>
            <a:ext uri="{FF2B5EF4-FFF2-40B4-BE49-F238E27FC236}">
              <a16:creationId xmlns:a16="http://schemas.microsoft.com/office/drawing/2014/main" id="{00000000-0008-0000-0E00-00000F000000}"/>
            </a:ext>
          </a:extLst>
        </xdr:cNvPr>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 name="CasellaDiTesto 1">
          <a:extLst>
            <a:ext uri="{FF2B5EF4-FFF2-40B4-BE49-F238E27FC236}">
              <a16:creationId xmlns:a16="http://schemas.microsoft.com/office/drawing/2014/main" id="{00000000-0008-0000-0E00-000010000000}"/>
            </a:ext>
          </a:extLst>
        </xdr:cNvPr>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0E00-000011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a:extLst>
            <a:ext uri="{FF2B5EF4-FFF2-40B4-BE49-F238E27FC236}">
              <a16:creationId xmlns:a16="http://schemas.microsoft.com/office/drawing/2014/main" id="{00000000-0008-0000-0E00-000012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a:extLst>
            <a:ext uri="{FF2B5EF4-FFF2-40B4-BE49-F238E27FC236}">
              <a16:creationId xmlns:a16="http://schemas.microsoft.com/office/drawing/2014/main" id="{00000000-0008-0000-0E00-000013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0E00-000014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0E00-000015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125</xdr:row>
      <xdr:rowOff>9526</xdr:rowOff>
    </xdr:to>
    <xdr:sp macro="" textlink="">
      <xdr:nvSpPr>
        <xdr:cNvPr id="22" name="CasellaDiTesto 21">
          <a:extLst>
            <a:ext uri="{FF2B5EF4-FFF2-40B4-BE49-F238E27FC236}">
              <a16:creationId xmlns:a16="http://schemas.microsoft.com/office/drawing/2014/main" id="{00000000-0008-0000-0E00-000016000000}"/>
            </a:ext>
          </a:extLst>
        </xdr:cNvPr>
        <xdr:cNvSpPr txBox="1"/>
      </xdr:nvSpPr>
      <xdr:spPr>
        <a:xfrm>
          <a:off x="47625" y="381002"/>
          <a:ext cx="5153025" cy="201644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0E00-000017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0E00-000018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0E00-000019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0E00-00001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125</xdr:row>
      <xdr:rowOff>107156</xdr:rowOff>
    </xdr:to>
    <xdr:sp macro="" textlink="">
      <xdr:nvSpPr>
        <xdr:cNvPr id="27" name="CasellaDiTesto 26">
          <a:extLst>
            <a:ext uri="{FF2B5EF4-FFF2-40B4-BE49-F238E27FC236}">
              <a16:creationId xmlns:a16="http://schemas.microsoft.com/office/drawing/2014/main" id="{00000000-0008-0000-0E00-00001B000000}"/>
            </a:ext>
          </a:extLst>
        </xdr:cNvPr>
        <xdr:cNvSpPr txBox="1"/>
      </xdr:nvSpPr>
      <xdr:spPr>
        <a:xfrm>
          <a:off x="47625" y="371475"/>
          <a:ext cx="5131594" cy="20571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RAGAZZI TESTA QUI E' DA QUESTE PARTITE CHE  SI SNODA IL CAMPIONATO E CHE PASSA IL PROCESSO DI CRESCITA DI UNA SQUADRA: SE VOGLIAMO MIGLIORARE BISOGNA CHE FACCIAMO TESORO DEGLI ERRORI COMMESSI FIN QUI, NON RIPETERLI, VUOL DIRE AVERE IMPARATO LA LEZIONE.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DA UN PAIO DI ANNI SIAMO ARRIVATI AD UN LIVELLO MOLTO ALTO ORMAI E BISOGNA GUARDARE IL PELO NELL'UOVO, POSSIAMO MIGLIORARE: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APPROCCIO CORRETTO </a:t>
          </a:r>
          <a:r>
            <a:rPr kumimoji="0" lang="it-IT" sz="1100" b="0" i="0" u="none" strike="noStrike" kern="0" cap="none" spc="0" normalizeH="0" baseline="0" noProof="0">
              <a:ln>
                <a:noFill/>
              </a:ln>
              <a:solidFill>
                <a:srgbClr val="000000"/>
              </a:solidFill>
              <a:effectLst/>
              <a:uLnTx/>
              <a:uFillTx/>
              <a:latin typeface="+mn-lt"/>
              <a:ea typeface="+mn-ea"/>
              <a:cs typeface="+mn-cs"/>
            </a:rPr>
            <a:t>DAL RISCALDAMENTO, CONCENTRAZIONE RIVOLTA SUBITO A QUELLO CHE CI ASPETTA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a:t>
          </a:r>
          <a:r>
            <a:rPr kumimoji="0" lang="it-IT" sz="1100" b="1" i="0" u="none" strike="noStrike" kern="0" cap="none" spc="0" normalizeH="0" baseline="0" noProof="0">
              <a:ln>
                <a:noFill/>
              </a:ln>
              <a:solidFill>
                <a:srgbClr val="000000"/>
              </a:solidFill>
              <a:effectLst/>
              <a:uLnTx/>
              <a:uFillTx/>
              <a:latin typeface="+mn-lt"/>
              <a:ea typeface="+mn-ea"/>
              <a:cs typeface="+mn-cs"/>
            </a:rPr>
            <a:t>PARTENZA FORTE</a:t>
          </a:r>
          <a:r>
            <a:rPr kumimoji="0" lang="it-IT" sz="1100" b="0" i="0" u="none" strike="noStrike" kern="0" cap="none" spc="0" normalizeH="0" baseline="0" noProof="0">
              <a:ln>
                <a:noFill/>
              </a:ln>
              <a:solidFill>
                <a:srgbClr val="000000"/>
              </a:solidFill>
              <a:effectLst/>
              <a:uLnTx/>
              <a:uFillTx/>
              <a:latin typeface="+mn-lt"/>
              <a:ea typeface="+mn-ea"/>
              <a:cs typeface="+mn-cs"/>
            </a:rPr>
            <a:t>, NON REGALIAMO MINUTI.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-SOPRATTUTTO SE CAPITERA' DI ESSERE IN VANTAGGIO NON DEVE CAMBIARE NULLA A </a:t>
          </a:r>
          <a:r>
            <a:rPr kumimoji="0" lang="it-IT" sz="1100" b="1" i="0" u="none" strike="noStrike" kern="0" cap="none" spc="0" normalizeH="0" baseline="0" noProof="0">
              <a:ln>
                <a:noFill/>
              </a:ln>
              <a:solidFill>
                <a:srgbClr val="000000"/>
              </a:solidFill>
              <a:effectLst/>
              <a:uLnTx/>
              <a:uFillTx/>
              <a:latin typeface="+mn-lt"/>
              <a:ea typeface="+mn-ea"/>
              <a:cs typeface="+mn-cs"/>
            </a:rPr>
            <a:t>LIVELLO DI TESTA E DI GRINTA</a:t>
          </a:r>
          <a:r>
            <a:rPr kumimoji="0" lang="it-IT" sz="1100" b="0" i="0" u="none" strike="noStrike" kern="0" cap="none" spc="0" normalizeH="0" baseline="0" noProof="0">
              <a:ln>
                <a:noFill/>
              </a:ln>
              <a:solidFill>
                <a:srgbClr val="000000"/>
              </a:solidFill>
              <a:effectLst/>
              <a:uLnTx/>
              <a:uFillTx/>
              <a:latin typeface="+mn-lt"/>
              <a:ea typeface="+mn-ea"/>
              <a:cs typeface="+mn-cs"/>
            </a:rPr>
            <a:t>, ANZI VISTI I PRECEDENTI NOSTRI BISOGNA METTERCI QUALCOSA IN PIU'</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-VORREI VEDERE UNA </a:t>
          </a:r>
          <a:r>
            <a:rPr kumimoji="0" lang="it-IT" sz="1100" b="1" i="0" u="none" strike="noStrike" kern="0" cap="none" spc="0" normalizeH="0" baseline="0" noProof="0">
              <a:ln>
                <a:noFill/>
              </a:ln>
              <a:solidFill>
                <a:srgbClr val="000000"/>
              </a:solidFill>
              <a:effectLst/>
              <a:uLnTx/>
              <a:uFillTx/>
              <a:latin typeface="+mn-lt"/>
              <a:ea typeface="+mn-ea"/>
              <a:cs typeface="+mn-cs"/>
            </a:rPr>
            <a:t>GESTIONE INTELLIGENTE </a:t>
          </a:r>
          <a:r>
            <a:rPr kumimoji="0" lang="it-IT" sz="1100" b="0" i="0" u="none" strike="noStrike" kern="0" cap="none" spc="0" normalizeH="0" baseline="0" noProof="0">
              <a:ln>
                <a:noFill/>
              </a:ln>
              <a:solidFill>
                <a:srgbClr val="000000"/>
              </a:solidFill>
              <a:effectLst/>
              <a:uLnTx/>
              <a:uFillTx/>
              <a:latin typeface="+mn-lt"/>
              <a:ea typeface="+mn-ea"/>
              <a:cs typeface="+mn-cs"/>
            </a:rPr>
            <a:t>DEI TEMPI DI GIOCO.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PARLARSI DI PIU</a:t>
          </a:r>
          <a:r>
            <a:rPr kumimoji="0" lang="it-IT" sz="1100" b="0" i="0" u="none" strike="noStrike" kern="0" cap="none" spc="0" normalizeH="0" baseline="0" noProof="0">
              <a:ln>
                <a:noFill/>
              </a:ln>
              <a:solidFill>
                <a:srgbClr val="000000"/>
              </a:solidFill>
              <a:effectLst/>
              <a:uLnTx/>
              <a:uFillTx/>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it-IT" sz="1100" u="none" cap="small" baseline="0">
            <a:solidFill>
              <a:schemeClr val="dk1"/>
            </a:solidFill>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1" u="none" cap="small" baseline="0">
              <a:solidFill>
                <a:schemeClr val="dk1"/>
              </a:solidFill>
              <a:latin typeface="+mn-lt"/>
              <a:ea typeface="+mn-ea"/>
              <a:cs typeface="+mn-cs"/>
            </a:rPr>
            <a:t>OGGI CAMPO PICCOLO QUINDI FONDAMENTALE GIOCARE A DUE TOCCHI, AVREMO SEMPRE L'AVVERSARIO ADDOSSO. SECONDE PALLE, FURBIZIA, PRENDERE PUNIZIONI IMPORTANTI (E NON CONCEDERLE, ANCHE LONTANO DAL LIMITE)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1" u="none" cap="small" baseline="0">
              <a:solidFill>
                <a:schemeClr val="dk1"/>
              </a:solidFill>
              <a:latin typeface="+mn-lt"/>
              <a:ea typeface="+mn-ea"/>
              <a:cs typeface="+mn-cs"/>
            </a:rPr>
            <a:t>SE NON RIUSCIAMO A FARE GIOCO, SI PROVA A GIOCARE LUNGO, NON C'E' NIENTE DI MALE IN QUESTI CAMPI QUI. TIRARE SE C'E' LA POSSIBILITA'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it-IT" sz="1100" b="1" u="none" cap="small" baseline="0">
            <a:solidFill>
              <a:schemeClr val="dk1"/>
            </a:solidFill>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a:t>
          </a:r>
          <a:r>
            <a:rPr lang="it-IT" sz="1100" b="0" u="none" cap="small" baseline="0">
              <a:solidFill>
                <a:schemeClr val="dk1"/>
              </a:solidFill>
              <a:latin typeface="+mn-lt"/>
              <a:ea typeface="+mn-ea"/>
              <a:cs typeface="+mn-cs"/>
            </a:rPr>
            <a:t>ROSSO/ MEGLIO, CAME, FICCA, ABI/ MAIC, VITTO, AGNE, BONNI/ WOLF, VENTU.</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VORREI UN PRESSING ALTO, CI STIAMO ABITUANDO AD AGGREDIRE GLI AVVERSARI NELLA LORO META'</a:t>
          </a:r>
          <a:r>
            <a:rPr lang="it-IT" sz="1100" u="none" cap="small" baseline="0">
              <a:solidFill>
                <a:schemeClr val="dk1"/>
              </a:solidFill>
              <a:latin typeface="+mn-lt"/>
              <a:ea typeface="+mn-ea"/>
              <a:cs typeface="+mn-cs"/>
            </a:rPr>
            <a:t>. IL PRESSING SE FATTO VA FATTO IN MANIERA INTELLIGENTE, SE PARTE ALLORA BISOGNA CHE SI ACCORCI TUTTI. </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ALTA CON GIRO PALLA VELOCE NELLA META' CAMPO AVVERSARIA. ZERO PALLA TRA I PIEDI OGGI. UN TOCCO E VIA </a:t>
          </a:r>
          <a:r>
            <a:rPr kumimoji="0" lang="it-IT" sz="1100" b="1" i="0" u="none" strike="noStrike" kern="0" cap="small" spc="0" normalizeH="0" baseline="0" noProof="0">
              <a:ln>
                <a:noFill/>
              </a:ln>
              <a:solidFill>
                <a:prstClr val="black"/>
              </a:solidFill>
              <a:effectLst/>
              <a:uLnTx/>
              <a:uFillTx/>
              <a:latin typeface="+mn-lt"/>
              <a:ea typeface="+mn-ea"/>
              <a:cs typeface="+mn-cs"/>
            </a:rPr>
            <a:t>NON C'E' IL TEMPO DI STOPPARE FARE TRE TOCCHI.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COL SOLITO COMPITO: SCARICO E MI PROPONGO PERO' ATTENZIONE ALLA LINEA E A SCALARE.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MEGLIO E ABI MASSIMA ATTENZIONE A NON LASCIARE METRI IMPORTANTI, E SINERGIA CON LA PROPRIA ALA.  </a:t>
          </a:r>
          <a:r>
            <a:rPr kumimoji="0" lang="it-IT" sz="1100" b="1" i="0" u="none" strike="noStrike" kern="0" cap="small" spc="0" normalizeH="0" baseline="0" noProof="0">
              <a:ln>
                <a:noFill/>
              </a:ln>
              <a:solidFill>
                <a:prstClr val="black"/>
              </a:solidFill>
              <a:effectLst/>
              <a:uLnTx/>
              <a:uFillTx/>
              <a:latin typeface="+mn-lt"/>
              <a:ea typeface="+mn-ea"/>
              <a:cs typeface="+mn-cs"/>
            </a:rPr>
            <a:t>MEGLIO QUALCHE BEL CAMBIO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MEGLIO E CAME AVETE PIEDE E TESTA PER FARE PARTIRE IL GIOCO DA DIETRO, QUINDI SIETE I PRIMI AD IMPOSTARE CON A TURNO UNO DEI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SE FATICHIAMO IN IMPOSTAZIONE ABBIAMO SEMRE LA GIOCATA LUNGA.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VITTO E AGNE LE DISTANZE CORRETTE FRA I REPARTI LE FATE VOI. GRINTA E IDEE LI' IN MEZZO, UN PO' </a:t>
          </a:r>
          <a:r>
            <a:rPr kumimoji="0" lang="it-IT" sz="1100" b="1" i="0" u="none" strike="noStrike" kern="0" cap="small" spc="0" normalizeH="0" baseline="0" noProof="0">
              <a:ln>
                <a:noFill/>
              </a:ln>
              <a:solidFill>
                <a:prstClr val="black"/>
              </a:solidFill>
              <a:effectLst/>
              <a:uLnTx/>
              <a:uFillTx/>
              <a:latin typeface="+mn-lt"/>
              <a:ea typeface="+mn-ea"/>
              <a:cs typeface="+mn-cs"/>
            </a:rPr>
            <a:t>DI FACCIA TOSTA </a:t>
          </a:r>
          <a:r>
            <a:rPr kumimoji="0" lang="it-IT" sz="1100" b="0" i="0" u="none" strike="noStrike" kern="0" cap="small" spc="0" normalizeH="0" baseline="0" noProof="0">
              <a:ln>
                <a:noFill/>
              </a:ln>
              <a:solidFill>
                <a:prstClr val="black"/>
              </a:solidFill>
              <a:effectLst/>
              <a:uLnTx/>
              <a:uFillTx/>
              <a:latin typeface="+mn-lt"/>
              <a:ea typeface="+mn-ea"/>
              <a:cs typeface="+mn-cs"/>
            </a:rPr>
            <a:t>E PROVIAMOLA LA GIOCATA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CATENE LATERALI TERZINO-ESTERNO MUOVERSI IN MANIERA COORDINATA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--SOVRAPPOSIZIONE DEL TERZINO O RICERCA DELLA PROFOONDITA' DELL'ALA PER IL CROSS DA FONDO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--ALA CHE ENTRA DENTRO AL CAMPO PER ARRIVARE AL TIRO O PER PALLA FILTRANTE O UNODUE COL CENTRAVANTI.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--PALLA DA DIETRO PER LE DUE PUNTE.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TREQUARTI: WOLF, COMPITO IMPORTANTE, HAI QUALITA' E CORSA E MI PIACE COME  INTERPRETI QUESTO RUOLO AL MEGLIO. IN NON POSSESSO TI VOGLIO DIETRO LA LINEA DELLA PALLA FAI UN PASSO IN MEZZO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ATTACCO: VENTU CENTRALE. TRIANGOLO, SCAMBIO STRETTO CON WOLF E VIA. UNO VIENE INCONTRO L'ALTRO VA. TENETE SU' LA PALLA. E RICORDATEVI CHE CON LA GIOCATA SEMPLICE SPESSO SI ARRIVA IN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GIOCARE CON I COMPAGNI: SCARICO DI PRIMA E VIA.MOVIMENTO SENZA PALLA  VORREI UNA COSA: UNO-DUE E TIRI DA FUORI, CERCHIAMO LA CONCLUSIONE NELLO SPECCHIO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RICORDIAMOCI CHE I PRIMI DIFENSORI SONO LE PUNTE:  SUI CENTRALI ESCE AGNE MENTRE VOI DUE STAZIONATE TRA CENTRALI E TERZINI. 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DAL LIMITE SI TIRA EH RAGAZZI, CERCHIAMO LA CONCLUSIONE QUANDO ABBIAMO LA POSSIBILITA’.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VENTU RIENTRI A SALTARE IN AREA SULLE PALLE INATTIVE A SFAVORE. RESTA SU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AGNE,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AGNE MEGLIO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DIFFIDATI: </a:t>
          </a: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ssutura@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CI94"/>
  <sheetViews>
    <sheetView zoomScale="70" zoomScaleNormal="70" zoomScaleSheetLayoutView="100" workbookViewId="0">
      <pane xSplit="8" topLeftCell="BT1" activePane="topRight" state="frozen"/>
      <selection pane="topRight" activeCell="D28" sqref="D28"/>
    </sheetView>
  </sheetViews>
  <sheetFormatPr defaultRowHeight="14.25" x14ac:dyDescent="0.2"/>
  <cols>
    <col min="1" max="1" width="2.7109375" style="1" customWidth="1"/>
    <col min="2" max="2" width="5.140625" style="1" customWidth="1"/>
    <col min="3" max="3" width="5.7109375" style="1" customWidth="1"/>
    <col min="4" max="4" width="5.42578125" style="1" customWidth="1"/>
    <col min="5" max="5" width="5.85546875" style="13" customWidth="1"/>
    <col min="6" max="6" width="28.7109375" style="13" customWidth="1"/>
    <col min="7" max="7" width="9.85546875" style="9" customWidth="1"/>
    <col min="8" max="8" width="15.28515625" style="9" customWidth="1"/>
    <col min="9" max="11" width="7" style="4" customWidth="1"/>
    <col min="12" max="12" width="7.140625" style="4" customWidth="1"/>
    <col min="13" max="13" width="6.85546875" style="4" customWidth="1"/>
    <col min="14" max="14" width="14.28515625" style="4" customWidth="1"/>
    <col min="15" max="15" width="7.7109375" style="4" customWidth="1"/>
    <col min="16" max="16" width="18.7109375" style="4" customWidth="1"/>
    <col min="17" max="17" width="7.7109375" style="4" customWidth="1"/>
    <col min="18" max="18" width="17.140625" style="4" customWidth="1"/>
    <col min="19" max="19" width="17.42578125" style="4" customWidth="1"/>
    <col min="20" max="20" width="7.7109375" style="4" customWidth="1"/>
    <col min="21" max="22" width="7.140625" style="1" customWidth="1"/>
    <col min="23" max="23" width="18.140625" style="1" customWidth="1"/>
    <col min="24" max="24" width="7.140625" style="1" customWidth="1"/>
    <col min="25" max="25" width="16.7109375" style="4" customWidth="1"/>
    <col min="26" max="26" width="19" style="1" customWidth="1"/>
    <col min="27" max="27" width="7.140625" style="1" customWidth="1"/>
    <col min="28" max="28" width="15.5703125" style="1" customWidth="1"/>
    <col min="29" max="29" width="6.85546875" style="1" customWidth="1"/>
    <col min="30" max="30" width="6.7109375" style="1" customWidth="1"/>
    <col min="31" max="31" width="7" style="1" customWidth="1"/>
    <col min="32" max="32" width="16.7109375" style="1" customWidth="1"/>
    <col min="33" max="33" width="14" style="1" customWidth="1"/>
    <col min="34" max="34" width="15.5703125" style="1" customWidth="1"/>
    <col min="35" max="35" width="7.42578125" style="1" customWidth="1"/>
    <col min="36" max="36" width="7.7109375" style="4" customWidth="1"/>
    <col min="37" max="37" width="15.42578125" style="1" customWidth="1"/>
    <col min="38" max="38" width="7.140625" style="1" customWidth="1"/>
    <col min="39" max="39" width="7" style="1" customWidth="1"/>
    <col min="40" max="40" width="6.7109375" style="1" customWidth="1"/>
    <col min="41" max="41" width="6.7109375" style="148" customWidth="1"/>
    <col min="42" max="44" width="6.7109375" style="1" customWidth="1"/>
    <col min="45" max="45" width="7.140625" style="1" customWidth="1"/>
    <col min="46" max="46" width="13.85546875" style="1" customWidth="1"/>
    <col min="47" max="48" width="6.7109375" style="1" customWidth="1"/>
    <col min="49" max="49" width="14.42578125" style="1" customWidth="1"/>
    <col min="50" max="50" width="6.85546875" style="1" customWidth="1"/>
    <col min="51" max="51" width="19.28515625" style="1" customWidth="1"/>
    <col min="52" max="52" width="6.85546875" style="1" customWidth="1"/>
    <col min="53" max="53" width="13.85546875" style="1" customWidth="1"/>
    <col min="54" max="54" width="17.42578125" style="1" customWidth="1"/>
    <col min="55" max="55" width="7.42578125" style="1" customWidth="1"/>
    <col min="56" max="56" width="7" style="1" customWidth="1"/>
    <col min="57" max="57" width="18.140625" style="1" customWidth="1"/>
    <col min="58" max="58" width="6.5703125" style="1" customWidth="1"/>
    <col min="59" max="59" width="17.140625" style="1" customWidth="1"/>
    <col min="60" max="61" width="7.28515625" style="1" customWidth="1"/>
    <col min="62" max="62" width="15.85546875" style="1" customWidth="1"/>
    <col min="63" max="63" width="16.7109375" style="1" customWidth="1"/>
    <col min="64" max="65" width="15.140625" style="1" customWidth="1"/>
    <col min="66" max="66" width="7.42578125" style="1" customWidth="1"/>
    <col min="67" max="67" width="19.7109375" style="1" customWidth="1"/>
    <col min="68" max="68" width="18.85546875" style="1" bestFit="1" customWidth="1"/>
    <col min="69" max="70" width="7" style="1" customWidth="1"/>
    <col min="71" max="71" width="19" style="1" customWidth="1"/>
    <col min="72" max="72" width="6.42578125" style="1" customWidth="1"/>
    <col min="73" max="73" width="7.140625" style="1" customWidth="1"/>
    <col min="74" max="74" width="16.85546875" style="1" customWidth="1"/>
    <col min="75" max="75" width="6.85546875" style="1" customWidth="1"/>
    <col min="76" max="76" width="7" style="1" customWidth="1"/>
    <col min="77" max="77" width="6.85546875" style="1" customWidth="1"/>
    <col min="78" max="78" width="7" style="1" customWidth="1"/>
    <col min="79" max="79" width="16.85546875" style="1" customWidth="1"/>
    <col min="80" max="80" width="6.85546875" style="1" customWidth="1"/>
    <col min="81" max="81" width="7.140625" style="1" customWidth="1"/>
    <col min="82" max="82" width="16.5703125" style="1" customWidth="1"/>
    <col min="83" max="83" width="7.5703125" style="1" customWidth="1"/>
    <col min="84" max="84" width="16.140625" style="1" customWidth="1"/>
    <col min="85" max="85" width="6.5703125" style="1" customWidth="1"/>
    <col min="86" max="86" width="17.42578125" style="1" customWidth="1"/>
    <col min="87" max="16384" width="9.140625" style="1"/>
  </cols>
  <sheetData>
    <row r="1" spans="2:86" s="7" customFormat="1" ht="12.75" customHeight="1" x14ac:dyDescent="0.2">
      <c r="B1" s="247" t="s">
        <v>174</v>
      </c>
      <c r="C1" s="247" t="s">
        <v>176</v>
      </c>
      <c r="D1" s="248" t="s">
        <v>175</v>
      </c>
      <c r="E1" s="243" t="s">
        <v>2</v>
      </c>
      <c r="F1" s="244"/>
      <c r="G1" s="242" t="s">
        <v>46</v>
      </c>
      <c r="H1" s="242" t="s">
        <v>17</v>
      </c>
      <c r="I1" s="10">
        <v>43339</v>
      </c>
      <c r="J1" s="10">
        <v>43340</v>
      </c>
      <c r="K1" s="10">
        <v>43342</v>
      </c>
      <c r="L1" s="10">
        <v>43346</v>
      </c>
      <c r="M1" s="10">
        <v>43348</v>
      </c>
      <c r="N1" s="10">
        <v>43350</v>
      </c>
      <c r="O1" s="10">
        <v>43353</v>
      </c>
      <c r="P1" s="10">
        <v>43356</v>
      </c>
      <c r="Q1" s="10">
        <v>43360</v>
      </c>
      <c r="R1" s="10">
        <v>43362</v>
      </c>
      <c r="S1" s="10">
        <v>43367</v>
      </c>
      <c r="T1" s="10">
        <v>43370</v>
      </c>
      <c r="U1" s="10">
        <v>43374</v>
      </c>
      <c r="V1" s="10">
        <v>43377</v>
      </c>
      <c r="W1" s="10">
        <v>43381</v>
      </c>
      <c r="X1" s="10">
        <v>43384</v>
      </c>
      <c r="Y1" s="10">
        <v>43388</v>
      </c>
      <c r="Z1" s="10">
        <v>43391</v>
      </c>
      <c r="AA1" s="10">
        <v>43395</v>
      </c>
      <c r="AB1" s="10">
        <v>43398</v>
      </c>
      <c r="AC1" s="10">
        <v>43402</v>
      </c>
      <c r="AD1" s="10">
        <v>43409</v>
      </c>
      <c r="AE1" s="10">
        <v>43412</v>
      </c>
      <c r="AF1" s="10">
        <v>43416</v>
      </c>
      <c r="AG1" s="10">
        <v>43420</v>
      </c>
      <c r="AH1" s="10">
        <v>43423</v>
      </c>
      <c r="AI1" s="10">
        <v>43426</v>
      </c>
      <c r="AJ1" s="10">
        <v>43430</v>
      </c>
      <c r="AK1" s="10">
        <v>43433</v>
      </c>
      <c r="AL1" s="10">
        <v>43437</v>
      </c>
      <c r="AM1" s="10">
        <v>43440</v>
      </c>
      <c r="AN1" s="140">
        <v>43444</v>
      </c>
      <c r="AO1" s="143">
        <v>43468</v>
      </c>
      <c r="AP1" s="10">
        <v>43472</v>
      </c>
      <c r="AQ1" s="10">
        <v>43475</v>
      </c>
      <c r="AR1" s="10">
        <v>43479</v>
      </c>
      <c r="AS1" s="10">
        <v>43482</v>
      </c>
      <c r="AT1" s="10">
        <v>43486</v>
      </c>
      <c r="AU1" s="10">
        <v>43489</v>
      </c>
      <c r="AV1" s="10">
        <v>43493</v>
      </c>
      <c r="AW1" s="10">
        <v>43500</v>
      </c>
      <c r="AX1" s="10">
        <v>43503</v>
      </c>
      <c r="AY1" s="10">
        <v>43507</v>
      </c>
      <c r="AZ1" s="10">
        <v>43511</v>
      </c>
      <c r="BA1" s="10">
        <v>43514</v>
      </c>
      <c r="BB1" s="10">
        <v>43517</v>
      </c>
      <c r="BC1" s="10">
        <v>43521</v>
      </c>
      <c r="BD1" s="10">
        <v>43524</v>
      </c>
      <c r="BE1" s="10">
        <v>43528</v>
      </c>
      <c r="BF1" s="10">
        <v>43531</v>
      </c>
      <c r="BG1" s="10">
        <v>43535</v>
      </c>
      <c r="BH1" s="10">
        <v>43538</v>
      </c>
      <c r="BI1" s="10">
        <v>43542</v>
      </c>
      <c r="BJ1" s="10">
        <v>43545</v>
      </c>
      <c r="BK1" s="10">
        <v>43549</v>
      </c>
      <c r="BL1" s="10">
        <v>43552</v>
      </c>
      <c r="BM1" s="10">
        <v>43556</v>
      </c>
      <c r="BN1" s="10">
        <v>43559</v>
      </c>
      <c r="BO1" s="10">
        <v>43563</v>
      </c>
      <c r="BP1" s="10">
        <v>43566</v>
      </c>
      <c r="BQ1" s="10">
        <v>43570</v>
      </c>
      <c r="BR1" s="10">
        <v>43573</v>
      </c>
      <c r="BS1" s="10">
        <v>43575</v>
      </c>
      <c r="BT1" s="10">
        <v>43581</v>
      </c>
      <c r="BU1" s="10">
        <v>43584</v>
      </c>
      <c r="BV1" s="10">
        <v>43587</v>
      </c>
      <c r="BW1" s="10">
        <v>43591</v>
      </c>
      <c r="BX1" s="10">
        <v>43595</v>
      </c>
      <c r="BY1" s="10">
        <v>43598</v>
      </c>
      <c r="BZ1" s="10">
        <v>43600</v>
      </c>
      <c r="CA1" s="10">
        <v>43602</v>
      </c>
      <c r="CB1" s="10">
        <v>43605</v>
      </c>
      <c r="CC1" s="10">
        <v>43607</v>
      </c>
      <c r="CD1" s="10">
        <v>43609</v>
      </c>
      <c r="CE1" s="10">
        <v>43612</v>
      </c>
      <c r="CF1" s="10">
        <v>43615</v>
      </c>
      <c r="CG1" s="10">
        <v>43619</v>
      </c>
      <c r="CH1" s="10">
        <v>43622</v>
      </c>
    </row>
    <row r="2" spans="2:86" s="2" customFormat="1" ht="82.5" customHeight="1" x14ac:dyDescent="0.2">
      <c r="B2" s="247"/>
      <c r="C2" s="247"/>
      <c r="D2" s="248"/>
      <c r="E2" s="245"/>
      <c r="F2" s="246"/>
      <c r="G2" s="242"/>
      <c r="H2" s="242"/>
      <c r="I2" s="6" t="s">
        <v>18</v>
      </c>
      <c r="J2" s="6" t="s">
        <v>18</v>
      </c>
      <c r="K2" s="6" t="s">
        <v>18</v>
      </c>
      <c r="L2" s="6" t="s">
        <v>18</v>
      </c>
      <c r="M2" s="39" t="s">
        <v>18</v>
      </c>
      <c r="N2" s="41" t="s">
        <v>229</v>
      </c>
      <c r="O2" s="39" t="s">
        <v>18</v>
      </c>
      <c r="P2" s="74" t="s">
        <v>203</v>
      </c>
      <c r="Q2" s="39" t="s">
        <v>18</v>
      </c>
      <c r="R2" s="42" t="s">
        <v>279</v>
      </c>
      <c r="S2" s="42" t="s">
        <v>280</v>
      </c>
      <c r="T2" s="39" t="s">
        <v>18</v>
      </c>
      <c r="U2" s="39" t="s">
        <v>18</v>
      </c>
      <c r="V2" s="39" t="s">
        <v>18</v>
      </c>
      <c r="W2" s="42" t="s">
        <v>309</v>
      </c>
      <c r="X2" s="5" t="s">
        <v>18</v>
      </c>
      <c r="Y2" s="62" t="s">
        <v>308</v>
      </c>
      <c r="Z2" s="42" t="s">
        <v>310</v>
      </c>
      <c r="AA2" s="5" t="s">
        <v>18</v>
      </c>
      <c r="AB2" s="42" t="s">
        <v>320</v>
      </c>
      <c r="AC2" s="5" t="s">
        <v>18</v>
      </c>
      <c r="AD2" s="6" t="s">
        <v>18</v>
      </c>
      <c r="AE2" s="6" t="s">
        <v>18</v>
      </c>
      <c r="AF2" s="62" t="s">
        <v>343</v>
      </c>
      <c r="AG2" s="42" t="s">
        <v>352</v>
      </c>
      <c r="AH2" s="42" t="s">
        <v>361</v>
      </c>
      <c r="AI2" s="6" t="s">
        <v>18</v>
      </c>
      <c r="AJ2" s="6" t="s">
        <v>18</v>
      </c>
      <c r="AK2" s="42" t="s">
        <v>362</v>
      </c>
      <c r="AL2" s="6" t="s">
        <v>18</v>
      </c>
      <c r="AM2" s="5" t="s">
        <v>18</v>
      </c>
      <c r="AN2" s="141" t="s">
        <v>18</v>
      </c>
      <c r="AO2" s="144" t="s">
        <v>18</v>
      </c>
      <c r="AP2" s="5" t="s">
        <v>18</v>
      </c>
      <c r="AQ2" s="5" t="s">
        <v>18</v>
      </c>
      <c r="AR2" s="5" t="s">
        <v>18</v>
      </c>
      <c r="AS2" s="5" t="s">
        <v>18</v>
      </c>
      <c r="AT2" s="41" t="s">
        <v>399</v>
      </c>
      <c r="AU2" s="5" t="s">
        <v>18</v>
      </c>
      <c r="AV2" s="5" t="s">
        <v>18</v>
      </c>
      <c r="AW2" s="41" t="s">
        <v>428</v>
      </c>
      <c r="AX2" s="6" t="s">
        <v>417</v>
      </c>
      <c r="AY2" s="75" t="s">
        <v>202</v>
      </c>
      <c r="AZ2" s="6" t="s">
        <v>417</v>
      </c>
      <c r="BA2" s="42" t="s">
        <v>416</v>
      </c>
      <c r="BB2" s="42" t="s">
        <v>280</v>
      </c>
      <c r="BC2" s="6" t="s">
        <v>18</v>
      </c>
      <c r="BD2" s="6" t="s">
        <v>18</v>
      </c>
      <c r="BE2" s="43" t="s">
        <v>408</v>
      </c>
      <c r="BF2" s="6" t="s">
        <v>18</v>
      </c>
      <c r="BG2" s="42" t="s">
        <v>440</v>
      </c>
      <c r="BH2" s="6" t="s">
        <v>417</v>
      </c>
      <c r="BI2" s="6" t="s">
        <v>417</v>
      </c>
      <c r="BJ2" s="42" t="s">
        <v>310</v>
      </c>
      <c r="BK2" s="42" t="s">
        <v>320</v>
      </c>
      <c r="BL2" s="43" t="s">
        <v>409</v>
      </c>
      <c r="BM2" s="42" t="s">
        <v>441</v>
      </c>
      <c r="BN2" s="6" t="s">
        <v>18</v>
      </c>
      <c r="BO2" s="62" t="s">
        <v>477</v>
      </c>
      <c r="BP2" s="42" t="s">
        <v>362</v>
      </c>
      <c r="BQ2" s="6" t="s">
        <v>18</v>
      </c>
      <c r="BR2" s="6" t="s">
        <v>18</v>
      </c>
      <c r="BS2" s="42" t="s">
        <v>352</v>
      </c>
      <c r="BT2" s="6" t="s">
        <v>18</v>
      </c>
      <c r="BU2" s="6" t="s">
        <v>18</v>
      </c>
      <c r="BV2" s="43" t="s">
        <v>507</v>
      </c>
      <c r="BW2" s="5" t="s">
        <v>18</v>
      </c>
      <c r="BX2" s="5" t="s">
        <v>18</v>
      </c>
      <c r="BY2" s="5" t="s">
        <v>18</v>
      </c>
      <c r="BZ2" s="5" t="s">
        <v>18</v>
      </c>
      <c r="CA2" s="42" t="s">
        <v>542</v>
      </c>
      <c r="CB2" s="5" t="s">
        <v>18</v>
      </c>
      <c r="CC2" s="5" t="s">
        <v>18</v>
      </c>
      <c r="CD2" s="42" t="s">
        <v>553</v>
      </c>
      <c r="CE2" s="5" t="s">
        <v>18</v>
      </c>
      <c r="CF2" s="42" t="s">
        <v>583</v>
      </c>
      <c r="CG2" s="6" t="s">
        <v>18</v>
      </c>
      <c r="CH2" s="42" t="s">
        <v>604</v>
      </c>
    </row>
    <row r="3" spans="2:86" s="2" customFormat="1" ht="18" x14ac:dyDescent="0.2">
      <c r="B3" s="76"/>
      <c r="C3" s="76"/>
      <c r="D3" s="77"/>
      <c r="E3" s="33"/>
      <c r="F3" s="34" t="s">
        <v>13</v>
      </c>
      <c r="G3" s="8">
        <f>COUNTIF(H3:CH3,"x")</f>
        <v>28</v>
      </c>
      <c r="H3" s="8">
        <f>COUNTIF(I3:CH3,"Si")</f>
        <v>50</v>
      </c>
      <c r="I3" s="61" t="s">
        <v>228</v>
      </c>
      <c r="J3" s="61" t="s">
        <v>228</v>
      </c>
      <c r="K3" s="61" t="s">
        <v>228</v>
      </c>
      <c r="L3" s="61" t="s">
        <v>228</v>
      </c>
      <c r="M3" s="61" t="s">
        <v>228</v>
      </c>
      <c r="N3" s="61" t="s">
        <v>228</v>
      </c>
      <c r="O3" s="61" t="s">
        <v>228</v>
      </c>
      <c r="P3" s="61" t="s">
        <v>273</v>
      </c>
      <c r="Q3" s="61" t="s">
        <v>228</v>
      </c>
      <c r="R3" s="61" t="s">
        <v>273</v>
      </c>
      <c r="S3" s="61" t="s">
        <v>273</v>
      </c>
      <c r="T3" s="61" t="s">
        <v>228</v>
      </c>
      <c r="U3" s="61" t="s">
        <v>228</v>
      </c>
      <c r="V3" s="61" t="s">
        <v>228</v>
      </c>
      <c r="W3" s="61" t="s">
        <v>273</v>
      </c>
      <c r="X3" s="61" t="s">
        <v>228</v>
      </c>
      <c r="Y3" s="61" t="s">
        <v>273</v>
      </c>
      <c r="Z3" s="61" t="s">
        <v>273</v>
      </c>
      <c r="AA3" s="61" t="s">
        <v>228</v>
      </c>
      <c r="AB3" s="61" t="s">
        <v>273</v>
      </c>
      <c r="AC3" s="61" t="s">
        <v>228</v>
      </c>
      <c r="AD3" s="61" t="s">
        <v>228</v>
      </c>
      <c r="AE3" s="61" t="s">
        <v>228</v>
      </c>
      <c r="AF3" s="61" t="s">
        <v>273</v>
      </c>
      <c r="AG3" s="61" t="s">
        <v>273</v>
      </c>
      <c r="AH3" s="61" t="s">
        <v>273</v>
      </c>
      <c r="AI3" s="61" t="s">
        <v>228</v>
      </c>
      <c r="AJ3" s="61" t="s">
        <v>228</v>
      </c>
      <c r="AK3" s="61" t="s">
        <v>273</v>
      </c>
      <c r="AL3" s="61" t="s">
        <v>228</v>
      </c>
      <c r="AM3" s="61" t="s">
        <v>228</v>
      </c>
      <c r="AN3" s="142" t="s">
        <v>228</v>
      </c>
      <c r="AO3" s="145" t="s">
        <v>228</v>
      </c>
      <c r="AP3" s="61" t="s">
        <v>228</v>
      </c>
      <c r="AQ3" s="61" t="s">
        <v>228</v>
      </c>
      <c r="AR3" s="61" t="s">
        <v>228</v>
      </c>
      <c r="AS3" s="61" t="s">
        <v>228</v>
      </c>
      <c r="AT3" s="61" t="s">
        <v>228</v>
      </c>
      <c r="AU3" s="61" t="s">
        <v>228</v>
      </c>
      <c r="AV3" s="61" t="s">
        <v>228</v>
      </c>
      <c r="AW3" s="61" t="s">
        <v>228</v>
      </c>
      <c r="AX3" s="61" t="s">
        <v>228</v>
      </c>
      <c r="AY3" s="61" t="s">
        <v>273</v>
      </c>
      <c r="AZ3" s="61" t="s">
        <v>228</v>
      </c>
      <c r="BA3" s="61" t="s">
        <v>273</v>
      </c>
      <c r="BB3" s="61" t="s">
        <v>273</v>
      </c>
      <c r="BC3" s="61" t="s">
        <v>228</v>
      </c>
      <c r="BD3" s="61" t="s">
        <v>228</v>
      </c>
      <c r="BE3" s="61" t="s">
        <v>273</v>
      </c>
      <c r="BF3" s="61" t="s">
        <v>228</v>
      </c>
      <c r="BG3" s="61" t="s">
        <v>273</v>
      </c>
      <c r="BH3" s="61" t="s">
        <v>228</v>
      </c>
      <c r="BI3" s="61" t="s">
        <v>228</v>
      </c>
      <c r="BJ3" s="61" t="s">
        <v>273</v>
      </c>
      <c r="BK3" s="61" t="s">
        <v>273</v>
      </c>
      <c r="BL3" s="61" t="s">
        <v>273</v>
      </c>
      <c r="BM3" s="61" t="s">
        <v>273</v>
      </c>
      <c r="BN3" s="61" t="s">
        <v>228</v>
      </c>
      <c r="BO3" s="61" t="s">
        <v>273</v>
      </c>
      <c r="BP3" s="61" t="s">
        <v>273</v>
      </c>
      <c r="BQ3" s="61" t="s">
        <v>228</v>
      </c>
      <c r="BR3" s="61" t="s">
        <v>228</v>
      </c>
      <c r="BS3" s="61" t="s">
        <v>273</v>
      </c>
      <c r="BT3" s="61" t="s">
        <v>228</v>
      </c>
      <c r="BU3" s="61" t="s">
        <v>228</v>
      </c>
      <c r="BV3" s="61" t="s">
        <v>273</v>
      </c>
      <c r="BW3" s="61" t="s">
        <v>228</v>
      </c>
      <c r="BX3" s="61" t="s">
        <v>228</v>
      </c>
      <c r="BY3" s="61" t="s">
        <v>228</v>
      </c>
      <c r="BZ3" s="61" t="s">
        <v>228</v>
      </c>
      <c r="CA3" s="61" t="s">
        <v>273</v>
      </c>
      <c r="CB3" s="61" t="s">
        <v>228</v>
      </c>
      <c r="CC3" s="61" t="s">
        <v>228</v>
      </c>
      <c r="CD3" s="61" t="s">
        <v>273</v>
      </c>
      <c r="CE3" s="61" t="s">
        <v>228</v>
      </c>
      <c r="CF3" s="61" t="s">
        <v>273</v>
      </c>
      <c r="CG3" s="61" t="s">
        <v>228</v>
      </c>
      <c r="CH3" s="61" t="s">
        <v>273</v>
      </c>
    </row>
    <row r="4" spans="2:86" ht="18" x14ac:dyDescent="0.2">
      <c r="B4" s="76">
        <v>2</v>
      </c>
      <c r="C4" s="76"/>
      <c r="D4" s="77"/>
      <c r="E4" s="37"/>
      <c r="F4" s="35" t="s">
        <v>23</v>
      </c>
      <c r="G4" s="8">
        <f>COUNTIF(I4:CH4,"x")</f>
        <v>28</v>
      </c>
      <c r="H4" s="8">
        <f>COUNTIF(I4:CH4,"Si")</f>
        <v>33</v>
      </c>
      <c r="I4" s="61" t="s">
        <v>228</v>
      </c>
      <c r="J4" s="61" t="s">
        <v>228</v>
      </c>
      <c r="K4" s="61" t="s">
        <v>65</v>
      </c>
      <c r="L4" s="61" t="s">
        <v>65</v>
      </c>
      <c r="M4" s="61" t="s">
        <v>228</v>
      </c>
      <c r="N4" s="61" t="s">
        <v>65</v>
      </c>
      <c r="O4" s="61" t="s">
        <v>228</v>
      </c>
      <c r="P4" s="61" t="s">
        <v>273</v>
      </c>
      <c r="Q4" s="61" t="s">
        <v>228</v>
      </c>
      <c r="R4" s="61" t="s">
        <v>273</v>
      </c>
      <c r="S4" s="61" t="s">
        <v>273</v>
      </c>
      <c r="T4" s="61" t="s">
        <v>228</v>
      </c>
      <c r="U4" s="61" t="s">
        <v>228</v>
      </c>
      <c r="V4" s="61" t="s">
        <v>228</v>
      </c>
      <c r="W4" s="61" t="s">
        <v>273</v>
      </c>
      <c r="X4" s="61" t="s">
        <v>228</v>
      </c>
      <c r="Y4" s="61" t="s">
        <v>273</v>
      </c>
      <c r="Z4" s="61" t="s">
        <v>273</v>
      </c>
      <c r="AA4" s="61" t="s">
        <v>65</v>
      </c>
      <c r="AB4" s="61" t="s">
        <v>273</v>
      </c>
      <c r="AC4" s="61" t="s">
        <v>65</v>
      </c>
      <c r="AD4" s="61" t="s">
        <v>65</v>
      </c>
      <c r="AE4" s="61" t="s">
        <v>65</v>
      </c>
      <c r="AF4" s="61" t="s">
        <v>273</v>
      </c>
      <c r="AG4" s="61" t="s">
        <v>273</v>
      </c>
      <c r="AH4" s="61" t="s">
        <v>273</v>
      </c>
      <c r="AI4" s="61" t="s">
        <v>228</v>
      </c>
      <c r="AJ4" s="61" t="s">
        <v>228</v>
      </c>
      <c r="AK4" s="61" t="s">
        <v>273</v>
      </c>
      <c r="AL4" s="61" t="s">
        <v>228</v>
      </c>
      <c r="AM4" s="61" t="s">
        <v>228</v>
      </c>
      <c r="AN4" s="142" t="s">
        <v>228</v>
      </c>
      <c r="AO4" s="145" t="s">
        <v>228</v>
      </c>
      <c r="AP4" s="61" t="s">
        <v>228</v>
      </c>
      <c r="AQ4" s="61" t="s">
        <v>65</v>
      </c>
      <c r="AR4" s="61" t="s">
        <v>228</v>
      </c>
      <c r="AS4" s="61" t="s">
        <v>65</v>
      </c>
      <c r="AT4" s="61" t="s">
        <v>228</v>
      </c>
      <c r="AU4" s="61" t="s">
        <v>65</v>
      </c>
      <c r="AV4" s="61" t="s">
        <v>65</v>
      </c>
      <c r="AW4" s="61" t="s">
        <v>65</v>
      </c>
      <c r="AX4" s="61" t="s">
        <v>228</v>
      </c>
      <c r="AY4" s="61" t="s">
        <v>273</v>
      </c>
      <c r="AZ4" s="61" t="s">
        <v>228</v>
      </c>
      <c r="BA4" s="61" t="s">
        <v>273</v>
      </c>
      <c r="BB4" s="61" t="s">
        <v>273</v>
      </c>
      <c r="BC4" s="61" t="s">
        <v>228</v>
      </c>
      <c r="BD4" s="61" t="s">
        <v>228</v>
      </c>
      <c r="BE4" s="61" t="s">
        <v>273</v>
      </c>
      <c r="BF4" s="61" t="s">
        <v>228</v>
      </c>
      <c r="BG4" s="61" t="s">
        <v>273</v>
      </c>
      <c r="BH4" s="61" t="s">
        <v>228</v>
      </c>
      <c r="BI4" s="61" t="s">
        <v>228</v>
      </c>
      <c r="BJ4" s="61" t="s">
        <v>273</v>
      </c>
      <c r="BK4" s="61" t="s">
        <v>273</v>
      </c>
      <c r="BL4" s="61" t="s">
        <v>273</v>
      </c>
      <c r="BM4" s="61" t="s">
        <v>273</v>
      </c>
      <c r="BN4" s="61" t="s">
        <v>228</v>
      </c>
      <c r="BO4" s="61" t="s">
        <v>273</v>
      </c>
      <c r="BP4" s="61" t="s">
        <v>273</v>
      </c>
      <c r="BQ4" s="61" t="s">
        <v>228</v>
      </c>
      <c r="BR4" s="61" t="s">
        <v>228</v>
      </c>
      <c r="BS4" s="61" t="s">
        <v>273</v>
      </c>
      <c r="BT4" s="61" t="s">
        <v>65</v>
      </c>
      <c r="BU4" s="61" t="s">
        <v>228</v>
      </c>
      <c r="BV4" s="61" t="s">
        <v>273</v>
      </c>
      <c r="BW4" s="61" t="s">
        <v>65</v>
      </c>
      <c r="BX4" s="61" t="s">
        <v>65</v>
      </c>
      <c r="BY4" s="61" t="s">
        <v>65</v>
      </c>
      <c r="BZ4" s="61" t="s">
        <v>228</v>
      </c>
      <c r="CA4" s="61" t="s">
        <v>273</v>
      </c>
      <c r="CB4" s="61" t="s">
        <v>228</v>
      </c>
      <c r="CC4" s="61" t="s">
        <v>65</v>
      </c>
      <c r="CD4" s="61" t="s">
        <v>273</v>
      </c>
      <c r="CE4" s="61" t="s">
        <v>228</v>
      </c>
      <c r="CF4" s="61" t="s">
        <v>273</v>
      </c>
      <c r="CG4" s="61" t="s">
        <v>228</v>
      </c>
      <c r="CH4" s="61" t="s">
        <v>273</v>
      </c>
    </row>
    <row r="5" spans="2:86" ht="18" x14ac:dyDescent="0.2">
      <c r="B5" s="76"/>
      <c r="C5" s="76"/>
      <c r="D5" s="77"/>
      <c r="E5" s="37"/>
      <c r="F5" s="35" t="s">
        <v>344</v>
      </c>
      <c r="G5" s="8">
        <f>COUNTIF(I5:CH5,"x")</f>
        <v>16</v>
      </c>
      <c r="H5" s="8">
        <f>COUNTIF(I5:CH5,"Si")</f>
        <v>23</v>
      </c>
      <c r="I5" s="61" t="s">
        <v>65</v>
      </c>
      <c r="J5" s="61" t="s">
        <v>65</v>
      </c>
      <c r="K5" s="61" t="s">
        <v>65</v>
      </c>
      <c r="L5" s="61" t="s">
        <v>65</v>
      </c>
      <c r="M5" s="61" t="s">
        <v>65</v>
      </c>
      <c r="N5" s="61" t="s">
        <v>65</v>
      </c>
      <c r="O5" s="61" t="s">
        <v>65</v>
      </c>
      <c r="P5" s="61" t="s">
        <v>65</v>
      </c>
      <c r="Q5" s="61" t="s">
        <v>65</v>
      </c>
      <c r="R5" s="61" t="s">
        <v>65</v>
      </c>
      <c r="S5" s="61" t="s">
        <v>65</v>
      </c>
      <c r="T5" s="61" t="s">
        <v>65</v>
      </c>
      <c r="U5" s="61" t="s">
        <v>65</v>
      </c>
      <c r="V5" s="61" t="s">
        <v>65</v>
      </c>
      <c r="W5" s="61" t="s">
        <v>65</v>
      </c>
      <c r="X5" s="61" t="s">
        <v>65</v>
      </c>
      <c r="Y5" s="61" t="s">
        <v>65</v>
      </c>
      <c r="Z5" s="61" t="s">
        <v>65</v>
      </c>
      <c r="AA5" s="61" t="s">
        <v>65</v>
      </c>
      <c r="AB5" s="61" t="s">
        <v>65</v>
      </c>
      <c r="AC5" s="61" t="s">
        <v>228</v>
      </c>
      <c r="AD5" s="61" t="s">
        <v>228</v>
      </c>
      <c r="AE5" s="61" t="s">
        <v>228</v>
      </c>
      <c r="AF5" s="61" t="s">
        <v>273</v>
      </c>
      <c r="AG5" s="61" t="s">
        <v>273</v>
      </c>
      <c r="AH5" s="61" t="s">
        <v>273</v>
      </c>
      <c r="AI5" s="61" t="s">
        <v>65</v>
      </c>
      <c r="AJ5" s="61" t="s">
        <v>228</v>
      </c>
      <c r="AK5" s="61" t="s">
        <v>65</v>
      </c>
      <c r="AL5" s="61" t="s">
        <v>228</v>
      </c>
      <c r="AM5" s="61" t="s">
        <v>65</v>
      </c>
      <c r="AN5" s="142" t="s">
        <v>228</v>
      </c>
      <c r="AO5" s="145" t="s">
        <v>65</v>
      </c>
      <c r="AP5" s="61" t="s">
        <v>65</v>
      </c>
      <c r="AQ5" s="61" t="s">
        <v>228</v>
      </c>
      <c r="AR5" s="61" t="s">
        <v>228</v>
      </c>
      <c r="AS5" s="61" t="s">
        <v>228</v>
      </c>
      <c r="AT5" s="61" t="s">
        <v>65</v>
      </c>
      <c r="AU5" s="61" t="s">
        <v>65</v>
      </c>
      <c r="AV5" s="61" t="s">
        <v>228</v>
      </c>
      <c r="AW5" s="61" t="s">
        <v>228</v>
      </c>
      <c r="AX5" s="61" t="s">
        <v>228</v>
      </c>
      <c r="AY5" s="61" t="s">
        <v>273</v>
      </c>
      <c r="AZ5" s="61" t="s">
        <v>65</v>
      </c>
      <c r="BA5" s="61" t="s">
        <v>273</v>
      </c>
      <c r="BB5" s="61" t="s">
        <v>65</v>
      </c>
      <c r="BC5" s="61" t="s">
        <v>65</v>
      </c>
      <c r="BD5" s="61" t="s">
        <v>228</v>
      </c>
      <c r="BE5" s="61" t="s">
        <v>273</v>
      </c>
      <c r="BF5" s="61" t="s">
        <v>228</v>
      </c>
      <c r="BG5" s="61" t="s">
        <v>273</v>
      </c>
      <c r="BH5" s="61" t="s">
        <v>228</v>
      </c>
      <c r="BI5" s="61" t="s">
        <v>228</v>
      </c>
      <c r="BJ5" s="61" t="s">
        <v>273</v>
      </c>
      <c r="BK5" s="61" t="s">
        <v>273</v>
      </c>
      <c r="BL5" s="61" t="s">
        <v>273</v>
      </c>
      <c r="BM5" s="61" t="s">
        <v>65</v>
      </c>
      <c r="BN5" s="61" t="s">
        <v>228</v>
      </c>
      <c r="BO5" s="61" t="s">
        <v>273</v>
      </c>
      <c r="BP5" s="61" t="s">
        <v>273</v>
      </c>
      <c r="BQ5" s="61" t="s">
        <v>65</v>
      </c>
      <c r="BR5" s="61" t="s">
        <v>228</v>
      </c>
      <c r="BS5" s="61" t="s">
        <v>273</v>
      </c>
      <c r="BT5" s="61" t="s">
        <v>228</v>
      </c>
      <c r="BU5" s="61" t="s">
        <v>65</v>
      </c>
      <c r="BV5" s="61" t="s">
        <v>65</v>
      </c>
      <c r="BW5" s="61" t="s">
        <v>65</v>
      </c>
      <c r="BX5" s="61" t="s">
        <v>228</v>
      </c>
      <c r="BY5" s="61" t="s">
        <v>228</v>
      </c>
      <c r="BZ5" s="61" t="s">
        <v>228</v>
      </c>
      <c r="CA5" s="61" t="s">
        <v>273</v>
      </c>
      <c r="CB5" s="61" t="s">
        <v>65</v>
      </c>
      <c r="CC5" s="61" t="s">
        <v>65</v>
      </c>
      <c r="CD5" s="61" t="s">
        <v>65</v>
      </c>
      <c r="CE5" s="61" t="s">
        <v>228</v>
      </c>
      <c r="CF5" s="61" t="s">
        <v>273</v>
      </c>
      <c r="CG5" s="61" t="s">
        <v>65</v>
      </c>
      <c r="CH5" s="61" t="s">
        <v>273</v>
      </c>
    </row>
    <row r="6" spans="2:86" ht="18" x14ac:dyDescent="0.2">
      <c r="B6" s="76"/>
      <c r="C6" s="76"/>
      <c r="D6" s="77"/>
      <c r="E6" s="37"/>
      <c r="F6" s="35" t="s">
        <v>206</v>
      </c>
      <c r="G6" s="8">
        <f>COUNTIF(I6:CH6,"x")</f>
        <v>0</v>
      </c>
      <c r="H6" s="8">
        <f>COUNTIF(I6:CH6,"Si")</f>
        <v>2</v>
      </c>
      <c r="I6" s="61" t="s">
        <v>65</v>
      </c>
      <c r="J6" s="61" t="s">
        <v>65</v>
      </c>
      <c r="K6" s="61" t="s">
        <v>65</v>
      </c>
      <c r="L6" s="61" t="s">
        <v>65</v>
      </c>
      <c r="M6" s="61" t="s">
        <v>228</v>
      </c>
      <c r="N6" s="61" t="s">
        <v>228</v>
      </c>
      <c r="O6" s="61" t="s">
        <v>65</v>
      </c>
      <c r="P6" s="61" t="s">
        <v>65</v>
      </c>
      <c r="Q6" s="61" t="s">
        <v>65</v>
      </c>
      <c r="R6" s="61" t="s">
        <v>65</v>
      </c>
      <c r="S6" s="61" t="s">
        <v>65</v>
      </c>
      <c r="T6" s="61" t="s">
        <v>65</v>
      </c>
      <c r="U6" s="61" t="s">
        <v>65</v>
      </c>
      <c r="V6" s="61" t="s">
        <v>65</v>
      </c>
      <c r="W6" s="61" t="s">
        <v>65</v>
      </c>
      <c r="X6" s="61" t="s">
        <v>65</v>
      </c>
      <c r="Y6" s="61" t="s">
        <v>65</v>
      </c>
      <c r="Z6" s="61" t="s">
        <v>65</v>
      </c>
      <c r="AA6" s="61" t="s">
        <v>65</v>
      </c>
      <c r="AB6" s="61" t="s">
        <v>65</v>
      </c>
      <c r="AC6" s="61" t="s">
        <v>65</v>
      </c>
      <c r="AD6" s="61" t="s">
        <v>65</v>
      </c>
      <c r="AE6" s="61" t="s">
        <v>65</v>
      </c>
      <c r="AF6" s="61" t="s">
        <v>65</v>
      </c>
      <c r="AG6" s="61" t="s">
        <v>65</v>
      </c>
      <c r="AH6" s="61" t="s">
        <v>65</v>
      </c>
      <c r="AI6" s="61" t="s">
        <v>65</v>
      </c>
      <c r="AJ6" s="61" t="s">
        <v>65</v>
      </c>
      <c r="AK6" s="61" t="s">
        <v>65</v>
      </c>
      <c r="AL6" s="61" t="s">
        <v>65</v>
      </c>
      <c r="AM6" s="61" t="s">
        <v>65</v>
      </c>
      <c r="AN6" s="142" t="s">
        <v>65</v>
      </c>
      <c r="AO6" s="145" t="s">
        <v>65</v>
      </c>
      <c r="AP6" s="61" t="s">
        <v>65</v>
      </c>
      <c r="AQ6" s="61" t="s">
        <v>65</v>
      </c>
      <c r="AR6" s="61" t="s">
        <v>65</v>
      </c>
      <c r="AS6" s="61" t="s">
        <v>65</v>
      </c>
      <c r="AT6" s="61" t="s">
        <v>65</v>
      </c>
      <c r="AU6" s="61" t="s">
        <v>65</v>
      </c>
      <c r="AV6" s="61" t="s">
        <v>65</v>
      </c>
      <c r="AW6" s="61" t="s">
        <v>65</v>
      </c>
      <c r="AX6" s="61" t="s">
        <v>65</v>
      </c>
      <c r="AY6" s="61" t="s">
        <v>65</v>
      </c>
      <c r="AZ6" s="61" t="s">
        <v>65</v>
      </c>
      <c r="BA6" s="61" t="s">
        <v>65</v>
      </c>
      <c r="BB6" s="61" t="s">
        <v>65</v>
      </c>
      <c r="BC6" s="61" t="s">
        <v>65</v>
      </c>
      <c r="BD6" s="61" t="s">
        <v>65</v>
      </c>
      <c r="BE6" s="61" t="s">
        <v>65</v>
      </c>
      <c r="BF6" s="61" t="s">
        <v>65</v>
      </c>
      <c r="BG6" s="61" t="s">
        <v>65</v>
      </c>
      <c r="BH6" s="61" t="s">
        <v>65</v>
      </c>
      <c r="BI6" s="61" t="s">
        <v>65</v>
      </c>
      <c r="BJ6" s="61" t="s">
        <v>65</v>
      </c>
      <c r="BK6" s="61" t="s">
        <v>65</v>
      </c>
      <c r="BL6" s="61" t="s">
        <v>65</v>
      </c>
      <c r="BM6" s="61" t="s">
        <v>65</v>
      </c>
      <c r="BN6" s="61" t="s">
        <v>65</v>
      </c>
      <c r="BO6" s="61" t="s">
        <v>65</v>
      </c>
      <c r="BP6" s="61" t="s">
        <v>65</v>
      </c>
      <c r="BQ6" s="61" t="s">
        <v>65</v>
      </c>
      <c r="BR6" s="61" t="s">
        <v>65</v>
      </c>
      <c r="BS6" s="61" t="s">
        <v>65</v>
      </c>
      <c r="BT6" s="61" t="s">
        <v>65</v>
      </c>
      <c r="BU6" s="61" t="s">
        <v>65</v>
      </c>
      <c r="BV6" s="61" t="s">
        <v>65</v>
      </c>
      <c r="BW6" s="61" t="s">
        <v>65</v>
      </c>
      <c r="BX6" s="61" t="s">
        <v>65</v>
      </c>
      <c r="BY6" s="61" t="s">
        <v>65</v>
      </c>
      <c r="BZ6" s="61" t="s">
        <v>65</v>
      </c>
      <c r="CA6" s="61" t="s">
        <v>65</v>
      </c>
      <c r="CB6" s="61" t="s">
        <v>65</v>
      </c>
      <c r="CC6" s="61" t="s">
        <v>65</v>
      </c>
      <c r="CD6" s="61" t="s">
        <v>65</v>
      </c>
      <c r="CE6" s="61" t="s">
        <v>65</v>
      </c>
      <c r="CF6" s="61" t="s">
        <v>65</v>
      </c>
      <c r="CG6" s="61" t="s">
        <v>65</v>
      </c>
      <c r="CH6" s="61" t="s">
        <v>65</v>
      </c>
    </row>
    <row r="7" spans="2:86" ht="6.75" customHeight="1" x14ac:dyDescent="0.2">
      <c r="B7" s="78"/>
      <c r="C7" s="78"/>
      <c r="D7" s="77"/>
      <c r="E7" s="37"/>
      <c r="F7" s="45"/>
      <c r="G7" s="8"/>
      <c r="H7" s="8"/>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61"/>
      <c r="AK7" s="15"/>
      <c r="AL7" s="15"/>
      <c r="AM7" s="15"/>
      <c r="AN7" s="139"/>
      <c r="AO7" s="145" t="s">
        <v>65</v>
      </c>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row>
    <row r="8" spans="2:86" ht="18" customHeight="1" x14ac:dyDescent="0.2">
      <c r="B8" s="78"/>
      <c r="C8" s="78"/>
      <c r="D8" s="76"/>
      <c r="E8" s="37"/>
      <c r="F8" s="35" t="s">
        <v>363</v>
      </c>
      <c r="G8" s="8">
        <f t="shared" ref="G8:G14" si="0">COUNTIF(I8:CH8,"x")</f>
        <v>3</v>
      </c>
      <c r="H8" s="8">
        <f t="shared" ref="H8:H14" si="1">COUNTIF(I8:CH8,"Si")</f>
        <v>30</v>
      </c>
      <c r="I8" s="61" t="s">
        <v>65</v>
      </c>
      <c r="J8" s="61" t="s">
        <v>65</v>
      </c>
      <c r="K8" s="61" t="s">
        <v>65</v>
      </c>
      <c r="L8" s="61" t="s">
        <v>65</v>
      </c>
      <c r="M8" s="61" t="s">
        <v>65</v>
      </c>
      <c r="N8" s="61" t="s">
        <v>65</v>
      </c>
      <c r="O8" s="61" t="s">
        <v>65</v>
      </c>
      <c r="P8" s="61" t="s">
        <v>65</v>
      </c>
      <c r="Q8" s="61" t="s">
        <v>65</v>
      </c>
      <c r="R8" s="61" t="s">
        <v>273</v>
      </c>
      <c r="S8" s="61" t="s">
        <v>65</v>
      </c>
      <c r="T8" s="61" t="s">
        <v>65</v>
      </c>
      <c r="U8" s="61" t="s">
        <v>65</v>
      </c>
      <c r="V8" s="61" t="s">
        <v>65</v>
      </c>
      <c r="W8" s="61" t="s">
        <v>65</v>
      </c>
      <c r="X8" s="61" t="s">
        <v>65</v>
      </c>
      <c r="Y8" s="61" t="s">
        <v>65</v>
      </c>
      <c r="Z8" s="61" t="s">
        <v>65</v>
      </c>
      <c r="AA8" s="61" t="s">
        <v>65</v>
      </c>
      <c r="AB8" s="61" t="s">
        <v>65</v>
      </c>
      <c r="AC8" s="61" t="s">
        <v>228</v>
      </c>
      <c r="AD8" s="61" t="s">
        <v>228</v>
      </c>
      <c r="AE8" s="61" t="s">
        <v>228</v>
      </c>
      <c r="AF8" s="61" t="s">
        <v>65</v>
      </c>
      <c r="AG8" s="61" t="s">
        <v>65</v>
      </c>
      <c r="AH8" s="61" t="s">
        <v>65</v>
      </c>
      <c r="AI8" s="61" t="s">
        <v>228</v>
      </c>
      <c r="AJ8" s="61" t="s">
        <v>228</v>
      </c>
      <c r="AK8" s="61" t="s">
        <v>65</v>
      </c>
      <c r="AL8" s="61" t="s">
        <v>228</v>
      </c>
      <c r="AM8" s="61" t="s">
        <v>228</v>
      </c>
      <c r="AN8" s="61" t="s">
        <v>228</v>
      </c>
      <c r="AO8" s="145" t="s">
        <v>228</v>
      </c>
      <c r="AP8" s="61" t="s">
        <v>228</v>
      </c>
      <c r="AQ8" s="61" t="s">
        <v>228</v>
      </c>
      <c r="AR8" s="61" t="s">
        <v>228</v>
      </c>
      <c r="AS8" s="61" t="s">
        <v>228</v>
      </c>
      <c r="AT8" s="61" t="s">
        <v>228</v>
      </c>
      <c r="AU8" s="61" t="s">
        <v>228</v>
      </c>
      <c r="AV8" s="61" t="s">
        <v>228</v>
      </c>
      <c r="AW8" s="61" t="s">
        <v>228</v>
      </c>
      <c r="AX8" s="61" t="s">
        <v>228</v>
      </c>
      <c r="AY8" s="61" t="s">
        <v>273</v>
      </c>
      <c r="AZ8" s="61" t="s">
        <v>228</v>
      </c>
      <c r="BA8" s="61" t="s">
        <v>65</v>
      </c>
      <c r="BB8" s="61" t="s">
        <v>65</v>
      </c>
      <c r="BC8" s="61" t="s">
        <v>65</v>
      </c>
      <c r="BD8" s="61" t="s">
        <v>228</v>
      </c>
      <c r="BE8" s="61" t="s">
        <v>65</v>
      </c>
      <c r="BF8" s="61" t="s">
        <v>228</v>
      </c>
      <c r="BG8" s="61" t="s">
        <v>273</v>
      </c>
      <c r="BH8" s="61" t="s">
        <v>65</v>
      </c>
      <c r="BI8" s="61" t="s">
        <v>228</v>
      </c>
      <c r="BJ8" s="61" t="s">
        <v>65</v>
      </c>
      <c r="BK8" s="61" t="s">
        <v>65</v>
      </c>
      <c r="BL8" s="61" t="s">
        <v>65</v>
      </c>
      <c r="BM8" s="61" t="s">
        <v>65</v>
      </c>
      <c r="BN8" s="61" t="s">
        <v>228</v>
      </c>
      <c r="BO8" s="61" t="s">
        <v>65</v>
      </c>
      <c r="BP8" s="61" t="s">
        <v>65</v>
      </c>
      <c r="BQ8" s="61" t="s">
        <v>65</v>
      </c>
      <c r="BR8" s="61" t="s">
        <v>228</v>
      </c>
      <c r="BS8" s="61" t="s">
        <v>65</v>
      </c>
      <c r="BT8" s="61" t="s">
        <v>228</v>
      </c>
      <c r="BU8" s="61" t="s">
        <v>65</v>
      </c>
      <c r="BV8" s="61" t="s">
        <v>65</v>
      </c>
      <c r="BW8" s="61" t="s">
        <v>65</v>
      </c>
      <c r="BX8" s="61" t="s">
        <v>228</v>
      </c>
      <c r="BY8" s="61" t="s">
        <v>228</v>
      </c>
      <c r="BZ8" s="61" t="s">
        <v>65</v>
      </c>
      <c r="CA8" s="61" t="s">
        <v>65</v>
      </c>
      <c r="CB8" s="61" t="s">
        <v>228</v>
      </c>
      <c r="CC8" s="61" t="s">
        <v>65</v>
      </c>
      <c r="CD8" s="61" t="s">
        <v>65</v>
      </c>
      <c r="CE8" s="61" t="s">
        <v>228</v>
      </c>
      <c r="CF8" s="61" t="s">
        <v>65</v>
      </c>
      <c r="CG8" s="61" t="s">
        <v>228</v>
      </c>
      <c r="CH8" s="61" t="s">
        <v>65</v>
      </c>
    </row>
    <row r="9" spans="2:86" ht="18" customHeight="1" x14ac:dyDescent="0.2">
      <c r="B9" s="78"/>
      <c r="C9" s="78"/>
      <c r="D9" s="76"/>
      <c r="E9" s="37"/>
      <c r="F9" s="35" t="s">
        <v>21</v>
      </c>
      <c r="G9" s="8">
        <f t="shared" si="0"/>
        <v>5</v>
      </c>
      <c r="H9" s="8">
        <f t="shared" si="1"/>
        <v>19</v>
      </c>
      <c r="I9" s="61" t="s">
        <v>65</v>
      </c>
      <c r="J9" s="61" t="s">
        <v>65</v>
      </c>
      <c r="K9" s="61" t="s">
        <v>65</v>
      </c>
      <c r="L9" s="61" t="s">
        <v>228</v>
      </c>
      <c r="M9" s="61" t="s">
        <v>228</v>
      </c>
      <c r="N9" s="61" t="s">
        <v>65</v>
      </c>
      <c r="O9" s="61" t="s">
        <v>65</v>
      </c>
      <c r="P9" s="61" t="s">
        <v>65</v>
      </c>
      <c r="Q9" s="61" t="s">
        <v>65</v>
      </c>
      <c r="R9" s="61" t="s">
        <v>273</v>
      </c>
      <c r="S9" s="61" t="s">
        <v>65</v>
      </c>
      <c r="T9" s="61" t="s">
        <v>65</v>
      </c>
      <c r="U9" s="61" t="s">
        <v>65</v>
      </c>
      <c r="V9" s="61" t="s">
        <v>65</v>
      </c>
      <c r="W9" s="61" t="s">
        <v>65</v>
      </c>
      <c r="X9" s="61" t="s">
        <v>228</v>
      </c>
      <c r="Y9" s="61" t="s">
        <v>273</v>
      </c>
      <c r="Z9" s="61" t="s">
        <v>273</v>
      </c>
      <c r="AA9" s="61" t="s">
        <v>65</v>
      </c>
      <c r="AB9" s="61" t="s">
        <v>65</v>
      </c>
      <c r="AC9" s="61" t="s">
        <v>228</v>
      </c>
      <c r="AD9" s="61" t="s">
        <v>228</v>
      </c>
      <c r="AE9" s="61" t="s">
        <v>65</v>
      </c>
      <c r="AF9" s="61" t="s">
        <v>65</v>
      </c>
      <c r="AG9" s="61" t="s">
        <v>65</v>
      </c>
      <c r="AH9" s="61" t="s">
        <v>273</v>
      </c>
      <c r="AI9" s="61" t="s">
        <v>228</v>
      </c>
      <c r="AJ9" s="61" t="s">
        <v>65</v>
      </c>
      <c r="AK9" s="61" t="s">
        <v>65</v>
      </c>
      <c r="AL9" s="61" t="s">
        <v>228</v>
      </c>
      <c r="AM9" s="61" t="s">
        <v>65</v>
      </c>
      <c r="AN9" s="142" t="s">
        <v>65</v>
      </c>
      <c r="AO9" s="145" t="s">
        <v>65</v>
      </c>
      <c r="AP9" s="61" t="s">
        <v>65</v>
      </c>
      <c r="AQ9" s="61" t="s">
        <v>228</v>
      </c>
      <c r="AR9" s="61" t="s">
        <v>228</v>
      </c>
      <c r="AS9" s="61" t="s">
        <v>228</v>
      </c>
      <c r="AT9" s="61" t="s">
        <v>65</v>
      </c>
      <c r="AU9" s="61" t="s">
        <v>65</v>
      </c>
      <c r="AV9" s="61" t="s">
        <v>65</v>
      </c>
      <c r="AW9" s="61" t="s">
        <v>65</v>
      </c>
      <c r="AX9" s="61" t="s">
        <v>65</v>
      </c>
      <c r="AY9" s="61" t="s">
        <v>65</v>
      </c>
      <c r="AZ9" s="61" t="s">
        <v>65</v>
      </c>
      <c r="BA9" s="61" t="s">
        <v>65</v>
      </c>
      <c r="BB9" s="61" t="s">
        <v>65</v>
      </c>
      <c r="BC9" s="61" t="s">
        <v>228</v>
      </c>
      <c r="BD9" s="61" t="s">
        <v>228</v>
      </c>
      <c r="BE9" s="61" t="s">
        <v>65</v>
      </c>
      <c r="BF9" s="61" t="s">
        <v>228</v>
      </c>
      <c r="BG9" s="61" t="s">
        <v>65</v>
      </c>
      <c r="BH9" s="61" t="s">
        <v>228</v>
      </c>
      <c r="BI9" s="61" t="s">
        <v>228</v>
      </c>
      <c r="BJ9" s="61" t="s">
        <v>65</v>
      </c>
      <c r="BK9" s="61" t="s">
        <v>65</v>
      </c>
      <c r="BL9" s="61" t="s">
        <v>65</v>
      </c>
      <c r="BM9" s="61" t="s">
        <v>65</v>
      </c>
      <c r="BN9" s="61" t="s">
        <v>65</v>
      </c>
      <c r="BO9" s="61" t="s">
        <v>65</v>
      </c>
      <c r="BP9" s="61" t="s">
        <v>65</v>
      </c>
      <c r="BQ9" s="61" t="s">
        <v>65</v>
      </c>
      <c r="BR9" s="61" t="s">
        <v>65</v>
      </c>
      <c r="BS9" s="61" t="s">
        <v>65</v>
      </c>
      <c r="BT9" s="61" t="s">
        <v>65</v>
      </c>
      <c r="BU9" s="61" t="s">
        <v>65</v>
      </c>
      <c r="BV9" s="61" t="s">
        <v>65</v>
      </c>
      <c r="BW9" s="61" t="s">
        <v>65</v>
      </c>
      <c r="BX9" s="61" t="s">
        <v>228</v>
      </c>
      <c r="BY9" s="61" t="s">
        <v>228</v>
      </c>
      <c r="BZ9" s="61" t="s">
        <v>65</v>
      </c>
      <c r="CA9" s="61" t="s">
        <v>65</v>
      </c>
      <c r="CB9" s="61" t="s">
        <v>228</v>
      </c>
      <c r="CC9" s="61" t="s">
        <v>65</v>
      </c>
      <c r="CD9" s="61" t="s">
        <v>65</v>
      </c>
      <c r="CE9" s="61" t="s">
        <v>65</v>
      </c>
      <c r="CF9" s="61" t="s">
        <v>65</v>
      </c>
      <c r="CG9" s="61" t="s">
        <v>228</v>
      </c>
      <c r="CH9" s="61" t="s">
        <v>273</v>
      </c>
    </row>
    <row r="10" spans="2:86" ht="18" x14ac:dyDescent="0.2">
      <c r="B10" s="78"/>
      <c r="C10" s="78"/>
      <c r="D10" s="76"/>
      <c r="E10" s="37"/>
      <c r="F10" s="35" t="s">
        <v>39</v>
      </c>
      <c r="G10" s="8">
        <f t="shared" si="0"/>
        <v>25</v>
      </c>
      <c r="H10" s="8">
        <f t="shared" si="1"/>
        <v>41</v>
      </c>
      <c r="I10" s="61" t="s">
        <v>228</v>
      </c>
      <c r="J10" s="61" t="s">
        <v>228</v>
      </c>
      <c r="K10" s="61" t="s">
        <v>228</v>
      </c>
      <c r="L10" s="61" t="s">
        <v>228</v>
      </c>
      <c r="M10" s="61" t="s">
        <v>228</v>
      </c>
      <c r="N10" s="61" t="s">
        <v>228</v>
      </c>
      <c r="O10" s="61" t="s">
        <v>228</v>
      </c>
      <c r="P10" s="61" t="s">
        <v>65</v>
      </c>
      <c r="Q10" s="61" t="s">
        <v>228</v>
      </c>
      <c r="R10" s="61" t="s">
        <v>273</v>
      </c>
      <c r="S10" s="61" t="s">
        <v>273</v>
      </c>
      <c r="T10" s="61" t="s">
        <v>228</v>
      </c>
      <c r="U10" s="61" t="s">
        <v>228</v>
      </c>
      <c r="V10" s="61" t="s">
        <v>228</v>
      </c>
      <c r="W10" s="61" t="s">
        <v>273</v>
      </c>
      <c r="X10" s="61" t="s">
        <v>228</v>
      </c>
      <c r="Y10" s="61" t="s">
        <v>273</v>
      </c>
      <c r="Z10" s="61" t="s">
        <v>273</v>
      </c>
      <c r="AA10" s="61" t="s">
        <v>228</v>
      </c>
      <c r="AB10" s="61" t="s">
        <v>273</v>
      </c>
      <c r="AC10" s="61" t="s">
        <v>228</v>
      </c>
      <c r="AD10" s="61" t="s">
        <v>228</v>
      </c>
      <c r="AE10" s="61" t="s">
        <v>228</v>
      </c>
      <c r="AF10" s="61" t="s">
        <v>273</v>
      </c>
      <c r="AG10" s="61" t="s">
        <v>273</v>
      </c>
      <c r="AH10" s="61" t="s">
        <v>65</v>
      </c>
      <c r="AI10" s="61" t="s">
        <v>228</v>
      </c>
      <c r="AJ10" s="61" t="s">
        <v>228</v>
      </c>
      <c r="AK10" s="61" t="s">
        <v>273</v>
      </c>
      <c r="AL10" s="61" t="s">
        <v>65</v>
      </c>
      <c r="AM10" s="61" t="s">
        <v>228</v>
      </c>
      <c r="AN10" s="142" t="s">
        <v>65</v>
      </c>
      <c r="AO10" s="145" t="s">
        <v>65</v>
      </c>
      <c r="AP10" s="61" t="s">
        <v>228</v>
      </c>
      <c r="AQ10" s="61" t="s">
        <v>228</v>
      </c>
      <c r="AR10" s="61" t="s">
        <v>228</v>
      </c>
      <c r="AS10" s="61" t="s">
        <v>65</v>
      </c>
      <c r="AT10" s="61" t="s">
        <v>228</v>
      </c>
      <c r="AU10" s="61" t="s">
        <v>65</v>
      </c>
      <c r="AV10" s="61" t="s">
        <v>228</v>
      </c>
      <c r="AW10" s="61" t="s">
        <v>228</v>
      </c>
      <c r="AX10" s="61" t="s">
        <v>228</v>
      </c>
      <c r="AY10" s="61" t="s">
        <v>65</v>
      </c>
      <c r="AZ10" s="61" t="s">
        <v>228</v>
      </c>
      <c r="BA10" s="61" t="s">
        <v>273</v>
      </c>
      <c r="BB10" s="61" t="s">
        <v>273</v>
      </c>
      <c r="BC10" s="61" t="s">
        <v>228</v>
      </c>
      <c r="BD10" s="61" t="s">
        <v>228</v>
      </c>
      <c r="BE10" s="61" t="s">
        <v>273</v>
      </c>
      <c r="BF10" s="61" t="s">
        <v>65</v>
      </c>
      <c r="BG10" s="61" t="s">
        <v>273</v>
      </c>
      <c r="BH10" s="61" t="s">
        <v>228</v>
      </c>
      <c r="BI10" s="61" t="s">
        <v>228</v>
      </c>
      <c r="BJ10" s="61" t="s">
        <v>273</v>
      </c>
      <c r="BK10" s="61" t="s">
        <v>273</v>
      </c>
      <c r="BL10" s="61" t="s">
        <v>273</v>
      </c>
      <c r="BM10" s="61" t="s">
        <v>273</v>
      </c>
      <c r="BN10" s="61" t="s">
        <v>228</v>
      </c>
      <c r="BO10" s="61" t="s">
        <v>273</v>
      </c>
      <c r="BP10" s="61" t="s">
        <v>273</v>
      </c>
      <c r="BQ10" s="61" t="s">
        <v>228</v>
      </c>
      <c r="BR10" s="61" t="s">
        <v>228</v>
      </c>
      <c r="BS10" s="61" t="s">
        <v>273</v>
      </c>
      <c r="BT10" s="61" t="s">
        <v>65</v>
      </c>
      <c r="BU10" s="61" t="s">
        <v>228</v>
      </c>
      <c r="BV10" s="61" t="s">
        <v>273</v>
      </c>
      <c r="BW10" s="61" t="s">
        <v>228</v>
      </c>
      <c r="BX10" s="61" t="s">
        <v>65</v>
      </c>
      <c r="BY10" s="61" t="s">
        <v>228</v>
      </c>
      <c r="BZ10" s="61" t="s">
        <v>228</v>
      </c>
      <c r="CA10" s="61" t="s">
        <v>273</v>
      </c>
      <c r="CB10" s="61" t="s">
        <v>228</v>
      </c>
      <c r="CC10" s="61" t="s">
        <v>65</v>
      </c>
      <c r="CD10" s="61" t="s">
        <v>273</v>
      </c>
      <c r="CE10" s="61" t="s">
        <v>228</v>
      </c>
      <c r="CF10" s="61" t="s">
        <v>273</v>
      </c>
      <c r="CG10" s="61" t="s">
        <v>228</v>
      </c>
      <c r="CH10" s="61" t="s">
        <v>273</v>
      </c>
    </row>
    <row r="11" spans="2:86" ht="18" x14ac:dyDescent="0.2">
      <c r="B11" s="78">
        <v>1</v>
      </c>
      <c r="C11" s="78"/>
      <c r="D11" s="76">
        <v>1</v>
      </c>
      <c r="E11" s="37"/>
      <c r="F11" s="35" t="s">
        <v>150</v>
      </c>
      <c r="G11" s="8">
        <f t="shared" si="0"/>
        <v>27</v>
      </c>
      <c r="H11" s="8">
        <f t="shared" si="1"/>
        <v>43</v>
      </c>
      <c r="I11" s="61" t="s">
        <v>228</v>
      </c>
      <c r="J11" s="61" t="s">
        <v>228</v>
      </c>
      <c r="K11" s="61" t="s">
        <v>228</v>
      </c>
      <c r="L11" s="61" t="s">
        <v>228</v>
      </c>
      <c r="M11" s="61" t="s">
        <v>228</v>
      </c>
      <c r="N11" s="61" t="s">
        <v>228</v>
      </c>
      <c r="O11" s="61" t="s">
        <v>228</v>
      </c>
      <c r="P11" s="61" t="s">
        <v>273</v>
      </c>
      <c r="Q11" s="61" t="s">
        <v>228</v>
      </c>
      <c r="R11" s="61" t="s">
        <v>273</v>
      </c>
      <c r="S11" s="61" t="s">
        <v>273</v>
      </c>
      <c r="T11" s="61" t="s">
        <v>228</v>
      </c>
      <c r="U11" s="61" t="s">
        <v>228</v>
      </c>
      <c r="V11" s="61" t="s">
        <v>228</v>
      </c>
      <c r="W11" s="61" t="s">
        <v>273</v>
      </c>
      <c r="X11" s="61" t="s">
        <v>65</v>
      </c>
      <c r="Y11" s="61" t="s">
        <v>273</v>
      </c>
      <c r="Z11" s="61" t="s">
        <v>273</v>
      </c>
      <c r="AA11" s="61" t="s">
        <v>228</v>
      </c>
      <c r="AB11" s="61" t="s">
        <v>273</v>
      </c>
      <c r="AC11" s="61" t="s">
        <v>228</v>
      </c>
      <c r="AD11" s="61" t="s">
        <v>228</v>
      </c>
      <c r="AE11" s="61" t="s">
        <v>228</v>
      </c>
      <c r="AF11" s="61" t="s">
        <v>273</v>
      </c>
      <c r="AG11" s="61" t="s">
        <v>273</v>
      </c>
      <c r="AH11" s="61" t="s">
        <v>273</v>
      </c>
      <c r="AI11" s="61" t="s">
        <v>228</v>
      </c>
      <c r="AJ11" s="61" t="s">
        <v>65</v>
      </c>
      <c r="AK11" s="61" t="s">
        <v>273</v>
      </c>
      <c r="AL11" s="61" t="s">
        <v>228</v>
      </c>
      <c r="AM11" s="61" t="s">
        <v>228</v>
      </c>
      <c r="AN11" s="142" t="s">
        <v>228</v>
      </c>
      <c r="AO11" s="145" t="s">
        <v>65</v>
      </c>
      <c r="AP11" s="61" t="s">
        <v>228</v>
      </c>
      <c r="AQ11" s="61" t="s">
        <v>228</v>
      </c>
      <c r="AR11" s="61" t="s">
        <v>228</v>
      </c>
      <c r="AS11" s="61" t="s">
        <v>228</v>
      </c>
      <c r="AT11" s="61" t="s">
        <v>228</v>
      </c>
      <c r="AU11" s="61" t="s">
        <v>228</v>
      </c>
      <c r="AV11" s="61" t="s">
        <v>228</v>
      </c>
      <c r="AW11" s="61" t="s">
        <v>65</v>
      </c>
      <c r="AX11" s="61" t="s">
        <v>228</v>
      </c>
      <c r="AY11" s="61" t="s">
        <v>273</v>
      </c>
      <c r="AZ11" s="61" t="s">
        <v>228</v>
      </c>
      <c r="BA11" s="61" t="s">
        <v>273</v>
      </c>
      <c r="BB11" s="61" t="s">
        <v>273</v>
      </c>
      <c r="BC11" s="61" t="s">
        <v>228</v>
      </c>
      <c r="BD11" s="61" t="s">
        <v>228</v>
      </c>
      <c r="BE11" s="61" t="s">
        <v>273</v>
      </c>
      <c r="BF11" s="61" t="s">
        <v>228</v>
      </c>
      <c r="BG11" s="61" t="s">
        <v>65</v>
      </c>
      <c r="BH11" s="61" t="s">
        <v>228</v>
      </c>
      <c r="BI11" s="61" t="s">
        <v>228</v>
      </c>
      <c r="BJ11" s="61" t="s">
        <v>273</v>
      </c>
      <c r="BK11" s="61" t="s">
        <v>273</v>
      </c>
      <c r="BL11" s="61" t="s">
        <v>273</v>
      </c>
      <c r="BM11" s="61" t="s">
        <v>273</v>
      </c>
      <c r="BN11" s="61" t="s">
        <v>65</v>
      </c>
      <c r="BO11" s="61" t="s">
        <v>273</v>
      </c>
      <c r="BP11" s="61" t="s">
        <v>273</v>
      </c>
      <c r="BQ11" s="61" t="s">
        <v>228</v>
      </c>
      <c r="BR11" s="61" t="s">
        <v>228</v>
      </c>
      <c r="BS11" s="61" t="s">
        <v>273</v>
      </c>
      <c r="BT11" s="61" t="s">
        <v>65</v>
      </c>
      <c r="BU11" s="61" t="s">
        <v>228</v>
      </c>
      <c r="BV11" s="61" t="s">
        <v>273</v>
      </c>
      <c r="BW11" s="61" t="s">
        <v>228</v>
      </c>
      <c r="BX11" s="61" t="s">
        <v>228</v>
      </c>
      <c r="BY11" s="61" t="s">
        <v>228</v>
      </c>
      <c r="BZ11" s="61" t="s">
        <v>228</v>
      </c>
      <c r="CA11" s="61" t="s">
        <v>273</v>
      </c>
      <c r="CB11" s="61" t="s">
        <v>65</v>
      </c>
      <c r="CC11" s="61" t="s">
        <v>228</v>
      </c>
      <c r="CD11" s="61" t="s">
        <v>273</v>
      </c>
      <c r="CE11" s="61" t="s">
        <v>228</v>
      </c>
      <c r="CF11" s="61" t="s">
        <v>273</v>
      </c>
      <c r="CG11" s="61" t="s">
        <v>228</v>
      </c>
      <c r="CH11" s="61" t="s">
        <v>273</v>
      </c>
    </row>
    <row r="12" spans="2:86" s="83" customFormat="1" ht="16.5" x14ac:dyDescent="0.2">
      <c r="B12" s="78"/>
      <c r="C12" s="78"/>
      <c r="D12" s="76">
        <v>1</v>
      </c>
      <c r="E12" s="81"/>
      <c r="F12" s="105" t="s">
        <v>207</v>
      </c>
      <c r="G12" s="82">
        <f t="shared" si="0"/>
        <v>25</v>
      </c>
      <c r="H12" s="82">
        <f t="shared" si="1"/>
        <v>32</v>
      </c>
      <c r="I12" s="61" t="s">
        <v>228</v>
      </c>
      <c r="J12" s="61" t="s">
        <v>228</v>
      </c>
      <c r="K12" s="61" t="s">
        <v>65</v>
      </c>
      <c r="L12" s="61" t="s">
        <v>228</v>
      </c>
      <c r="M12" s="61" t="s">
        <v>65</v>
      </c>
      <c r="N12" s="61" t="s">
        <v>228</v>
      </c>
      <c r="O12" s="61" t="s">
        <v>228</v>
      </c>
      <c r="P12" s="61" t="s">
        <v>273</v>
      </c>
      <c r="Q12" s="61" t="s">
        <v>65</v>
      </c>
      <c r="R12" s="61" t="s">
        <v>65</v>
      </c>
      <c r="S12" s="61" t="s">
        <v>273</v>
      </c>
      <c r="T12" s="61" t="s">
        <v>228</v>
      </c>
      <c r="U12" s="61" t="s">
        <v>65</v>
      </c>
      <c r="V12" s="61" t="s">
        <v>228</v>
      </c>
      <c r="W12" s="61" t="s">
        <v>273</v>
      </c>
      <c r="X12" s="61" t="s">
        <v>65</v>
      </c>
      <c r="Y12" s="61" t="s">
        <v>273</v>
      </c>
      <c r="Z12" s="61" t="s">
        <v>273</v>
      </c>
      <c r="AA12" s="61" t="s">
        <v>228</v>
      </c>
      <c r="AB12" s="61" t="s">
        <v>273</v>
      </c>
      <c r="AC12" s="61" t="s">
        <v>228</v>
      </c>
      <c r="AD12" s="61" t="s">
        <v>65</v>
      </c>
      <c r="AE12" s="61" t="s">
        <v>228</v>
      </c>
      <c r="AF12" s="61" t="s">
        <v>273</v>
      </c>
      <c r="AG12" s="61" t="s">
        <v>273</v>
      </c>
      <c r="AH12" s="61" t="s">
        <v>273</v>
      </c>
      <c r="AI12" s="61" t="s">
        <v>228</v>
      </c>
      <c r="AJ12" s="61" t="s">
        <v>65</v>
      </c>
      <c r="AK12" s="61" t="s">
        <v>273</v>
      </c>
      <c r="AL12" s="61" t="s">
        <v>228</v>
      </c>
      <c r="AM12" s="61" t="s">
        <v>228</v>
      </c>
      <c r="AN12" s="142" t="s">
        <v>228</v>
      </c>
      <c r="AO12" s="145" t="s">
        <v>65</v>
      </c>
      <c r="AP12" s="61" t="s">
        <v>65</v>
      </c>
      <c r="AQ12" s="61" t="s">
        <v>228</v>
      </c>
      <c r="AR12" s="61" t="s">
        <v>228</v>
      </c>
      <c r="AS12" s="61" t="s">
        <v>228</v>
      </c>
      <c r="AT12" s="61" t="s">
        <v>228</v>
      </c>
      <c r="AU12" s="61" t="s">
        <v>65</v>
      </c>
      <c r="AV12" s="61" t="s">
        <v>65</v>
      </c>
      <c r="AW12" s="61" t="s">
        <v>228</v>
      </c>
      <c r="AX12" s="61" t="s">
        <v>228</v>
      </c>
      <c r="AY12" s="61" t="s">
        <v>273</v>
      </c>
      <c r="AZ12" s="61" t="s">
        <v>228</v>
      </c>
      <c r="BA12" s="61" t="s">
        <v>273</v>
      </c>
      <c r="BB12" s="61" t="s">
        <v>273</v>
      </c>
      <c r="BC12" s="61" t="s">
        <v>228</v>
      </c>
      <c r="BD12" s="61" t="s">
        <v>65</v>
      </c>
      <c r="BE12" s="61" t="s">
        <v>273</v>
      </c>
      <c r="BF12" s="61" t="s">
        <v>65</v>
      </c>
      <c r="BG12" s="61" t="s">
        <v>273</v>
      </c>
      <c r="BH12" s="61" t="s">
        <v>228</v>
      </c>
      <c r="BI12" s="61" t="s">
        <v>228</v>
      </c>
      <c r="BJ12" s="61" t="s">
        <v>273</v>
      </c>
      <c r="BK12" s="61" t="s">
        <v>273</v>
      </c>
      <c r="BL12" s="61" t="s">
        <v>273</v>
      </c>
      <c r="BM12" s="61" t="s">
        <v>65</v>
      </c>
      <c r="BN12" s="61" t="s">
        <v>228</v>
      </c>
      <c r="BO12" s="61" t="s">
        <v>273</v>
      </c>
      <c r="BP12" s="61" t="s">
        <v>273</v>
      </c>
      <c r="BQ12" s="61" t="s">
        <v>228</v>
      </c>
      <c r="BR12" s="61" t="s">
        <v>228</v>
      </c>
      <c r="BS12" s="61" t="s">
        <v>65</v>
      </c>
      <c r="BT12" s="61" t="s">
        <v>65</v>
      </c>
      <c r="BU12" s="61" t="s">
        <v>228</v>
      </c>
      <c r="BV12" s="61" t="s">
        <v>273</v>
      </c>
      <c r="BW12" s="61" t="s">
        <v>228</v>
      </c>
      <c r="BX12" s="61" t="s">
        <v>228</v>
      </c>
      <c r="BY12" s="61" t="s">
        <v>65</v>
      </c>
      <c r="BZ12" s="61" t="s">
        <v>65</v>
      </c>
      <c r="CA12" s="61" t="s">
        <v>273</v>
      </c>
      <c r="CB12" s="61" t="s">
        <v>65</v>
      </c>
      <c r="CC12" s="61" t="s">
        <v>65</v>
      </c>
      <c r="CD12" s="61" t="s">
        <v>273</v>
      </c>
      <c r="CE12" s="61" t="s">
        <v>228</v>
      </c>
      <c r="CF12" s="61" t="s">
        <v>273</v>
      </c>
      <c r="CG12" s="61" t="s">
        <v>228</v>
      </c>
      <c r="CH12" s="61" t="s">
        <v>273</v>
      </c>
    </row>
    <row r="13" spans="2:86" ht="18" x14ac:dyDescent="0.2">
      <c r="B13" s="78">
        <v>2</v>
      </c>
      <c r="C13" s="78"/>
      <c r="D13" s="76"/>
      <c r="E13" s="37"/>
      <c r="F13" s="35" t="s">
        <v>149</v>
      </c>
      <c r="G13" s="8">
        <f t="shared" si="0"/>
        <v>23</v>
      </c>
      <c r="H13" s="8">
        <f t="shared" si="1"/>
        <v>18</v>
      </c>
      <c r="I13" s="61" t="s">
        <v>65</v>
      </c>
      <c r="J13" s="61" t="s">
        <v>228</v>
      </c>
      <c r="K13" s="61" t="s">
        <v>65</v>
      </c>
      <c r="L13" s="61" t="s">
        <v>228</v>
      </c>
      <c r="M13" s="61" t="s">
        <v>228</v>
      </c>
      <c r="N13" s="61" t="s">
        <v>228</v>
      </c>
      <c r="O13" s="61" t="s">
        <v>65</v>
      </c>
      <c r="P13" s="61" t="s">
        <v>273</v>
      </c>
      <c r="Q13" s="61" t="s">
        <v>65</v>
      </c>
      <c r="R13" s="61" t="s">
        <v>65</v>
      </c>
      <c r="S13" s="61" t="s">
        <v>273</v>
      </c>
      <c r="T13" s="61" t="s">
        <v>65</v>
      </c>
      <c r="U13" s="61" t="s">
        <v>65</v>
      </c>
      <c r="V13" s="61" t="s">
        <v>65</v>
      </c>
      <c r="W13" s="61" t="s">
        <v>273</v>
      </c>
      <c r="X13" s="61" t="s">
        <v>65</v>
      </c>
      <c r="Y13" s="61" t="s">
        <v>273</v>
      </c>
      <c r="Z13" s="61" t="s">
        <v>273</v>
      </c>
      <c r="AA13" s="61" t="s">
        <v>65</v>
      </c>
      <c r="AB13" s="61" t="s">
        <v>65</v>
      </c>
      <c r="AC13" s="61" t="s">
        <v>65</v>
      </c>
      <c r="AD13" s="61" t="s">
        <v>228</v>
      </c>
      <c r="AE13" s="61" t="s">
        <v>65</v>
      </c>
      <c r="AF13" s="61" t="s">
        <v>273</v>
      </c>
      <c r="AG13" s="61" t="s">
        <v>273</v>
      </c>
      <c r="AH13" s="61" t="s">
        <v>65</v>
      </c>
      <c r="AI13" s="61" t="s">
        <v>65</v>
      </c>
      <c r="AJ13" s="61" t="s">
        <v>228</v>
      </c>
      <c r="AK13" s="61" t="s">
        <v>273</v>
      </c>
      <c r="AL13" s="61" t="s">
        <v>65</v>
      </c>
      <c r="AM13" s="61" t="s">
        <v>65</v>
      </c>
      <c r="AN13" s="142" t="s">
        <v>65</v>
      </c>
      <c r="AO13" s="145" t="s">
        <v>65</v>
      </c>
      <c r="AP13" s="61" t="s">
        <v>65</v>
      </c>
      <c r="AQ13" s="61" t="s">
        <v>65</v>
      </c>
      <c r="AR13" s="61" t="s">
        <v>228</v>
      </c>
      <c r="AS13" s="61" t="s">
        <v>65</v>
      </c>
      <c r="AT13" s="61" t="s">
        <v>65</v>
      </c>
      <c r="AU13" s="61" t="s">
        <v>65</v>
      </c>
      <c r="AV13" s="61" t="s">
        <v>65</v>
      </c>
      <c r="AW13" s="61" t="s">
        <v>65</v>
      </c>
      <c r="AX13" s="61" t="s">
        <v>228</v>
      </c>
      <c r="AY13" s="61" t="s">
        <v>273</v>
      </c>
      <c r="AZ13" s="61" t="s">
        <v>65</v>
      </c>
      <c r="BA13" s="61" t="s">
        <v>273</v>
      </c>
      <c r="BB13" s="61" t="s">
        <v>273</v>
      </c>
      <c r="BC13" s="61" t="s">
        <v>65</v>
      </c>
      <c r="BD13" s="61" t="s">
        <v>65</v>
      </c>
      <c r="BE13" s="61" t="s">
        <v>273</v>
      </c>
      <c r="BF13" s="61" t="s">
        <v>228</v>
      </c>
      <c r="BG13" s="61" t="s">
        <v>273</v>
      </c>
      <c r="BH13" s="61" t="s">
        <v>65</v>
      </c>
      <c r="BI13" s="61" t="s">
        <v>228</v>
      </c>
      <c r="BJ13" s="61" t="s">
        <v>273</v>
      </c>
      <c r="BK13" s="61" t="s">
        <v>273</v>
      </c>
      <c r="BL13" s="61" t="s">
        <v>65</v>
      </c>
      <c r="BM13" s="61" t="s">
        <v>65</v>
      </c>
      <c r="BN13" s="61" t="s">
        <v>65</v>
      </c>
      <c r="BO13" s="61" t="s">
        <v>273</v>
      </c>
      <c r="BP13" s="61" t="s">
        <v>273</v>
      </c>
      <c r="BQ13" s="61" t="s">
        <v>228</v>
      </c>
      <c r="BR13" s="61" t="s">
        <v>65</v>
      </c>
      <c r="BS13" s="61" t="s">
        <v>273</v>
      </c>
      <c r="BT13" s="61" t="s">
        <v>65</v>
      </c>
      <c r="BU13" s="61" t="s">
        <v>228</v>
      </c>
      <c r="BV13" s="61" t="s">
        <v>273</v>
      </c>
      <c r="BW13" s="61" t="s">
        <v>65</v>
      </c>
      <c r="BX13" s="61" t="s">
        <v>228</v>
      </c>
      <c r="BY13" s="61" t="s">
        <v>228</v>
      </c>
      <c r="BZ13" s="61" t="s">
        <v>228</v>
      </c>
      <c r="CA13" s="61" t="s">
        <v>273</v>
      </c>
      <c r="CB13" s="61" t="s">
        <v>228</v>
      </c>
      <c r="CC13" s="61" t="s">
        <v>65</v>
      </c>
      <c r="CD13" s="61" t="s">
        <v>273</v>
      </c>
      <c r="CE13" s="61" t="s">
        <v>228</v>
      </c>
      <c r="CF13" s="61" t="s">
        <v>273</v>
      </c>
      <c r="CG13" s="61" t="s">
        <v>228</v>
      </c>
      <c r="CH13" s="61" t="s">
        <v>273</v>
      </c>
    </row>
    <row r="14" spans="2:86" ht="18" x14ac:dyDescent="0.2">
      <c r="B14" s="78">
        <v>4</v>
      </c>
      <c r="C14" s="78">
        <v>3</v>
      </c>
      <c r="D14" s="76">
        <v>6</v>
      </c>
      <c r="E14" s="37"/>
      <c r="F14" s="35" t="s">
        <v>123</v>
      </c>
      <c r="G14" s="8">
        <f t="shared" si="0"/>
        <v>28</v>
      </c>
      <c r="H14" s="8">
        <f t="shared" si="1"/>
        <v>45</v>
      </c>
      <c r="I14" s="61" t="s">
        <v>228</v>
      </c>
      <c r="J14" s="61" t="s">
        <v>228</v>
      </c>
      <c r="K14" s="61" t="s">
        <v>228</v>
      </c>
      <c r="L14" s="61" t="s">
        <v>228</v>
      </c>
      <c r="M14" s="61" t="s">
        <v>65</v>
      </c>
      <c r="N14" s="61" t="s">
        <v>228</v>
      </c>
      <c r="O14" s="61" t="s">
        <v>228</v>
      </c>
      <c r="P14" s="61" t="s">
        <v>273</v>
      </c>
      <c r="Q14" s="61" t="s">
        <v>228</v>
      </c>
      <c r="R14" s="61" t="s">
        <v>273</v>
      </c>
      <c r="S14" s="61" t="s">
        <v>273</v>
      </c>
      <c r="T14" s="61" t="s">
        <v>65</v>
      </c>
      <c r="U14" s="61" t="s">
        <v>228</v>
      </c>
      <c r="V14" s="61" t="s">
        <v>228</v>
      </c>
      <c r="W14" s="61" t="s">
        <v>273</v>
      </c>
      <c r="X14" s="61" t="s">
        <v>65</v>
      </c>
      <c r="Y14" s="61" t="s">
        <v>273</v>
      </c>
      <c r="Z14" s="61" t="s">
        <v>273</v>
      </c>
      <c r="AA14" s="61" t="s">
        <v>228</v>
      </c>
      <c r="AB14" s="61" t="s">
        <v>273</v>
      </c>
      <c r="AC14" s="61" t="s">
        <v>228</v>
      </c>
      <c r="AD14" s="61" t="s">
        <v>228</v>
      </c>
      <c r="AE14" s="61" t="s">
        <v>228</v>
      </c>
      <c r="AF14" s="61" t="s">
        <v>273</v>
      </c>
      <c r="AG14" s="61" t="s">
        <v>273</v>
      </c>
      <c r="AH14" s="61" t="s">
        <v>273</v>
      </c>
      <c r="AI14" s="61" t="s">
        <v>228</v>
      </c>
      <c r="AJ14" s="61" t="s">
        <v>228</v>
      </c>
      <c r="AK14" s="61" t="s">
        <v>273</v>
      </c>
      <c r="AL14" s="61" t="s">
        <v>228</v>
      </c>
      <c r="AM14" s="61" t="s">
        <v>228</v>
      </c>
      <c r="AN14" s="142" t="s">
        <v>228</v>
      </c>
      <c r="AO14" s="145" t="s">
        <v>228</v>
      </c>
      <c r="AP14" s="61" t="s">
        <v>228</v>
      </c>
      <c r="AQ14" s="61" t="s">
        <v>228</v>
      </c>
      <c r="AR14" s="61" t="s">
        <v>228</v>
      </c>
      <c r="AS14" s="61" t="s">
        <v>228</v>
      </c>
      <c r="AT14" s="61" t="s">
        <v>228</v>
      </c>
      <c r="AU14" s="61" t="s">
        <v>228</v>
      </c>
      <c r="AV14" s="61" t="s">
        <v>228</v>
      </c>
      <c r="AW14" s="61" t="s">
        <v>228</v>
      </c>
      <c r="AX14" s="61" t="s">
        <v>228</v>
      </c>
      <c r="AY14" s="61" t="s">
        <v>273</v>
      </c>
      <c r="AZ14" s="61" t="s">
        <v>228</v>
      </c>
      <c r="BA14" s="61" t="s">
        <v>273</v>
      </c>
      <c r="BB14" s="61" t="s">
        <v>273</v>
      </c>
      <c r="BC14" s="61" t="s">
        <v>228</v>
      </c>
      <c r="BD14" s="61" t="s">
        <v>228</v>
      </c>
      <c r="BE14" s="61" t="s">
        <v>273</v>
      </c>
      <c r="BF14" s="61" t="s">
        <v>65</v>
      </c>
      <c r="BG14" s="61" t="s">
        <v>273</v>
      </c>
      <c r="BH14" s="61" t="s">
        <v>228</v>
      </c>
      <c r="BI14" s="61" t="s">
        <v>228</v>
      </c>
      <c r="BJ14" s="61" t="s">
        <v>273</v>
      </c>
      <c r="BK14" s="61" t="s">
        <v>273</v>
      </c>
      <c r="BL14" s="61" t="s">
        <v>273</v>
      </c>
      <c r="BM14" s="61" t="s">
        <v>273</v>
      </c>
      <c r="BN14" s="61" t="s">
        <v>228</v>
      </c>
      <c r="BO14" s="61" t="s">
        <v>273</v>
      </c>
      <c r="BP14" s="61" t="s">
        <v>273</v>
      </c>
      <c r="BQ14" s="61" t="s">
        <v>65</v>
      </c>
      <c r="BR14" s="61" t="s">
        <v>228</v>
      </c>
      <c r="BS14" s="61" t="s">
        <v>273</v>
      </c>
      <c r="BT14" s="61" t="s">
        <v>228</v>
      </c>
      <c r="BU14" s="61" t="s">
        <v>228</v>
      </c>
      <c r="BV14" s="61" t="s">
        <v>273</v>
      </c>
      <c r="BW14" s="61" t="s">
        <v>228</v>
      </c>
      <c r="BX14" s="61" t="s">
        <v>228</v>
      </c>
      <c r="BY14" s="61" t="s">
        <v>228</v>
      </c>
      <c r="BZ14" s="61" t="s">
        <v>228</v>
      </c>
      <c r="CA14" s="61" t="s">
        <v>273</v>
      </c>
      <c r="CB14" s="61" t="s">
        <v>228</v>
      </c>
      <c r="CC14" s="61" t="s">
        <v>228</v>
      </c>
      <c r="CD14" s="61" t="s">
        <v>273</v>
      </c>
      <c r="CE14" s="61" t="s">
        <v>228</v>
      </c>
      <c r="CF14" s="61" t="s">
        <v>273</v>
      </c>
      <c r="CG14" s="61" t="s">
        <v>228</v>
      </c>
      <c r="CH14" s="61" t="s">
        <v>273</v>
      </c>
    </row>
    <row r="15" spans="2:86" ht="4.5" customHeight="1" x14ac:dyDescent="0.2">
      <c r="B15" s="78"/>
      <c r="C15" s="78"/>
      <c r="D15" s="77"/>
      <c r="E15" s="37"/>
      <c r="F15" s="45"/>
      <c r="G15" s="8"/>
      <c r="H15" s="8"/>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39"/>
      <c r="AO15" s="146"/>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row>
    <row r="16" spans="2:86" ht="18" x14ac:dyDescent="0.2">
      <c r="B16" s="78">
        <v>2</v>
      </c>
      <c r="C16" s="78"/>
      <c r="D16" s="77">
        <v>3</v>
      </c>
      <c r="E16" s="37"/>
      <c r="F16" s="35" t="s">
        <v>113</v>
      </c>
      <c r="G16" s="8">
        <f t="shared" ref="G16:G29" si="2">COUNTIF(I16:CH16,"x")</f>
        <v>15</v>
      </c>
      <c r="H16" s="8">
        <f t="shared" ref="H16:H29" si="3">COUNTIF(I16:CH16,"Si")</f>
        <v>31</v>
      </c>
      <c r="I16" s="15" t="s">
        <v>228</v>
      </c>
      <c r="J16" s="15" t="s">
        <v>228</v>
      </c>
      <c r="K16" s="15" t="s">
        <v>228</v>
      </c>
      <c r="L16" s="15" t="s">
        <v>228</v>
      </c>
      <c r="M16" s="15" t="s">
        <v>228</v>
      </c>
      <c r="N16" s="15" t="s">
        <v>228</v>
      </c>
      <c r="O16" s="15" t="s">
        <v>228</v>
      </c>
      <c r="P16" s="15" t="s">
        <v>273</v>
      </c>
      <c r="Q16" s="15" t="s">
        <v>228</v>
      </c>
      <c r="R16" s="15" t="s">
        <v>65</v>
      </c>
      <c r="S16" s="15" t="s">
        <v>273</v>
      </c>
      <c r="T16" s="15" t="s">
        <v>228</v>
      </c>
      <c r="U16" s="15" t="s">
        <v>228</v>
      </c>
      <c r="V16" s="15" t="s">
        <v>228</v>
      </c>
      <c r="W16" s="15" t="s">
        <v>273</v>
      </c>
      <c r="X16" s="15" t="s">
        <v>228</v>
      </c>
      <c r="Y16" s="15" t="s">
        <v>273</v>
      </c>
      <c r="Z16" s="15" t="s">
        <v>273</v>
      </c>
      <c r="AA16" s="15" t="s">
        <v>228</v>
      </c>
      <c r="AB16" s="15" t="s">
        <v>273</v>
      </c>
      <c r="AC16" s="15" t="s">
        <v>228</v>
      </c>
      <c r="AD16" s="15" t="s">
        <v>228</v>
      </c>
      <c r="AE16" s="15" t="s">
        <v>228</v>
      </c>
      <c r="AF16" s="15" t="s">
        <v>273</v>
      </c>
      <c r="AG16" s="15" t="s">
        <v>273</v>
      </c>
      <c r="AH16" s="15" t="s">
        <v>273</v>
      </c>
      <c r="AI16" s="15" t="s">
        <v>228</v>
      </c>
      <c r="AJ16" s="15" t="s">
        <v>228</v>
      </c>
      <c r="AK16" s="61" t="s">
        <v>273</v>
      </c>
      <c r="AL16" s="15" t="s">
        <v>65</v>
      </c>
      <c r="AM16" s="15" t="s">
        <v>65</v>
      </c>
      <c r="AN16" s="139" t="s">
        <v>65</v>
      </c>
      <c r="AO16" s="146" t="s">
        <v>228</v>
      </c>
      <c r="AP16" s="15" t="s">
        <v>228</v>
      </c>
      <c r="AQ16" s="15" t="s">
        <v>228</v>
      </c>
      <c r="AR16" s="15" t="s">
        <v>228</v>
      </c>
      <c r="AS16" s="15" t="s">
        <v>228</v>
      </c>
      <c r="AT16" s="15" t="s">
        <v>228</v>
      </c>
      <c r="AU16" s="15" t="s">
        <v>228</v>
      </c>
      <c r="AV16" s="15" t="s">
        <v>228</v>
      </c>
      <c r="AW16" s="15" t="s">
        <v>228</v>
      </c>
      <c r="AX16" s="15" t="s">
        <v>228</v>
      </c>
      <c r="AY16" s="15" t="s">
        <v>273</v>
      </c>
      <c r="AZ16" s="15" t="s">
        <v>65</v>
      </c>
      <c r="BA16" s="15" t="s">
        <v>273</v>
      </c>
      <c r="BB16" s="15" t="s">
        <v>273</v>
      </c>
      <c r="BC16" s="15" t="s">
        <v>228</v>
      </c>
      <c r="BD16" s="15" t="s">
        <v>228</v>
      </c>
      <c r="BE16" s="15" t="s">
        <v>65</v>
      </c>
      <c r="BF16" s="15" t="s">
        <v>65</v>
      </c>
      <c r="BG16" s="15" t="s">
        <v>65</v>
      </c>
      <c r="BH16" s="15" t="s">
        <v>65</v>
      </c>
      <c r="BI16" s="15" t="s">
        <v>65</v>
      </c>
      <c r="BJ16" s="15" t="s">
        <v>65</v>
      </c>
      <c r="BK16" s="15" t="s">
        <v>65</v>
      </c>
      <c r="BL16" s="15" t="s">
        <v>65</v>
      </c>
      <c r="BM16" s="15" t="s">
        <v>273</v>
      </c>
      <c r="BN16" s="15" t="s">
        <v>228</v>
      </c>
      <c r="BO16" s="15" t="s">
        <v>273</v>
      </c>
      <c r="BP16" s="15" t="s">
        <v>65</v>
      </c>
      <c r="BQ16" s="15" t="s">
        <v>65</v>
      </c>
      <c r="BR16" s="15" t="s">
        <v>65</v>
      </c>
      <c r="BS16" s="15" t="s">
        <v>65</v>
      </c>
      <c r="BT16" s="15" t="s">
        <v>65</v>
      </c>
      <c r="BU16" s="15" t="s">
        <v>65</v>
      </c>
      <c r="BV16" s="15" t="s">
        <v>65</v>
      </c>
      <c r="BW16" s="15" t="s">
        <v>65</v>
      </c>
      <c r="BX16" s="15" t="s">
        <v>65</v>
      </c>
      <c r="BY16" s="15" t="s">
        <v>65</v>
      </c>
      <c r="BZ16" s="15" t="s">
        <v>65</v>
      </c>
      <c r="CA16" s="15" t="s">
        <v>65</v>
      </c>
      <c r="CB16" s="15" t="s">
        <v>65</v>
      </c>
      <c r="CC16" s="15" t="s">
        <v>65</v>
      </c>
      <c r="CD16" s="15" t="s">
        <v>65</v>
      </c>
      <c r="CE16" s="15" t="s">
        <v>65</v>
      </c>
      <c r="CF16" s="15" t="s">
        <v>65</v>
      </c>
      <c r="CG16" s="15" t="s">
        <v>65</v>
      </c>
      <c r="CH16" s="15" t="s">
        <v>65</v>
      </c>
    </row>
    <row r="17" spans="2:86" ht="18" x14ac:dyDescent="0.2">
      <c r="B17" s="78"/>
      <c r="C17" s="78"/>
      <c r="D17" s="77"/>
      <c r="E17" s="37"/>
      <c r="F17" s="35" t="s">
        <v>222</v>
      </c>
      <c r="G17" s="8">
        <f t="shared" si="2"/>
        <v>16</v>
      </c>
      <c r="H17" s="44">
        <f t="shared" si="3"/>
        <v>21</v>
      </c>
      <c r="I17" s="15" t="s">
        <v>65</v>
      </c>
      <c r="J17" s="15" t="s">
        <v>65</v>
      </c>
      <c r="K17" s="15" t="s">
        <v>228</v>
      </c>
      <c r="L17" s="15" t="s">
        <v>228</v>
      </c>
      <c r="M17" s="15" t="s">
        <v>228</v>
      </c>
      <c r="N17" s="15" t="s">
        <v>228</v>
      </c>
      <c r="O17" s="15" t="s">
        <v>228</v>
      </c>
      <c r="P17" s="15" t="s">
        <v>273</v>
      </c>
      <c r="Q17" s="15" t="s">
        <v>228</v>
      </c>
      <c r="R17" s="15" t="s">
        <v>273</v>
      </c>
      <c r="S17" s="15" t="s">
        <v>273</v>
      </c>
      <c r="T17" s="15" t="s">
        <v>228</v>
      </c>
      <c r="U17" s="15" t="s">
        <v>228</v>
      </c>
      <c r="V17" s="15" t="s">
        <v>228</v>
      </c>
      <c r="W17" s="15" t="s">
        <v>273</v>
      </c>
      <c r="X17" s="15" t="s">
        <v>228</v>
      </c>
      <c r="Y17" s="15" t="s">
        <v>273</v>
      </c>
      <c r="Z17" s="15" t="s">
        <v>273</v>
      </c>
      <c r="AA17" s="15" t="s">
        <v>228</v>
      </c>
      <c r="AB17" s="15" t="s">
        <v>273</v>
      </c>
      <c r="AC17" s="15" t="s">
        <v>228</v>
      </c>
      <c r="AD17" s="15" t="s">
        <v>228</v>
      </c>
      <c r="AE17" s="15" t="s">
        <v>65</v>
      </c>
      <c r="AF17" s="15" t="s">
        <v>273</v>
      </c>
      <c r="AG17" s="15" t="s">
        <v>273</v>
      </c>
      <c r="AH17" s="15" t="s">
        <v>65</v>
      </c>
      <c r="AI17" s="15" t="s">
        <v>65</v>
      </c>
      <c r="AJ17" s="15" t="s">
        <v>65</v>
      </c>
      <c r="AK17" s="15" t="s">
        <v>65</v>
      </c>
      <c r="AL17" s="15" t="s">
        <v>65</v>
      </c>
      <c r="AM17" s="15" t="s">
        <v>65</v>
      </c>
      <c r="AN17" s="139" t="s">
        <v>65</v>
      </c>
      <c r="AO17" s="146" t="s">
        <v>65</v>
      </c>
      <c r="AP17" s="15" t="s">
        <v>228</v>
      </c>
      <c r="AQ17" s="15" t="s">
        <v>228</v>
      </c>
      <c r="AR17" s="15" t="s">
        <v>65</v>
      </c>
      <c r="AS17" s="15" t="s">
        <v>65</v>
      </c>
      <c r="AT17" s="15" t="s">
        <v>228</v>
      </c>
      <c r="AU17" s="15" t="s">
        <v>65</v>
      </c>
      <c r="AV17" s="15" t="s">
        <v>65</v>
      </c>
      <c r="AW17" s="15" t="s">
        <v>65</v>
      </c>
      <c r="AX17" s="15" t="s">
        <v>228</v>
      </c>
      <c r="AY17" s="15" t="s">
        <v>273</v>
      </c>
      <c r="AZ17" s="15" t="s">
        <v>65</v>
      </c>
      <c r="BA17" s="15" t="s">
        <v>273</v>
      </c>
      <c r="BB17" s="15" t="s">
        <v>65</v>
      </c>
      <c r="BC17" s="15" t="s">
        <v>65</v>
      </c>
      <c r="BD17" s="15" t="s">
        <v>228</v>
      </c>
      <c r="BE17" s="15" t="s">
        <v>273</v>
      </c>
      <c r="BF17" s="15" t="s">
        <v>228</v>
      </c>
      <c r="BG17" s="15" t="s">
        <v>273</v>
      </c>
      <c r="BH17" s="15" t="s">
        <v>65</v>
      </c>
      <c r="BI17" s="15" t="s">
        <v>65</v>
      </c>
      <c r="BJ17" s="15" t="s">
        <v>273</v>
      </c>
      <c r="BK17" s="15" t="s">
        <v>273</v>
      </c>
      <c r="BL17" s="15" t="s">
        <v>65</v>
      </c>
      <c r="BM17" s="15" t="s">
        <v>273</v>
      </c>
      <c r="BN17" s="15" t="s">
        <v>65</v>
      </c>
      <c r="BO17" s="15" t="s">
        <v>65</v>
      </c>
      <c r="BP17" s="15" t="s">
        <v>65</v>
      </c>
      <c r="BQ17" s="15" t="s">
        <v>228</v>
      </c>
      <c r="BR17" s="15" t="s">
        <v>65</v>
      </c>
      <c r="BS17" s="15" t="s">
        <v>65</v>
      </c>
      <c r="BT17" s="15" t="s">
        <v>65</v>
      </c>
      <c r="BU17" s="15" t="s">
        <v>65</v>
      </c>
      <c r="BV17" s="15" t="s">
        <v>65</v>
      </c>
      <c r="BW17" s="15" t="s">
        <v>65</v>
      </c>
      <c r="BX17" s="15" t="s">
        <v>65</v>
      </c>
      <c r="BY17" s="15" t="s">
        <v>65</v>
      </c>
      <c r="BZ17" s="15" t="s">
        <v>228</v>
      </c>
      <c r="CA17" s="15" t="s">
        <v>65</v>
      </c>
      <c r="CB17" s="15" t="s">
        <v>65</v>
      </c>
      <c r="CC17" s="15" t="s">
        <v>65</v>
      </c>
      <c r="CD17" s="15" t="s">
        <v>65</v>
      </c>
      <c r="CE17" s="15" t="s">
        <v>65</v>
      </c>
      <c r="CF17" s="15" t="s">
        <v>65</v>
      </c>
      <c r="CG17" s="15" t="s">
        <v>65</v>
      </c>
      <c r="CH17" s="15" t="s">
        <v>65</v>
      </c>
    </row>
    <row r="18" spans="2:86" ht="18" x14ac:dyDescent="0.2">
      <c r="B18" s="78">
        <v>3</v>
      </c>
      <c r="C18" s="78">
        <v>4</v>
      </c>
      <c r="D18" s="77">
        <v>4</v>
      </c>
      <c r="E18" s="37"/>
      <c r="F18" s="35" t="s">
        <v>232</v>
      </c>
      <c r="G18" s="8">
        <f t="shared" si="2"/>
        <v>25</v>
      </c>
      <c r="H18" s="44">
        <f t="shared" si="3"/>
        <v>37</v>
      </c>
      <c r="I18" s="15" t="s">
        <v>65</v>
      </c>
      <c r="J18" s="15" t="s">
        <v>65</v>
      </c>
      <c r="K18" s="15" t="s">
        <v>228</v>
      </c>
      <c r="L18" s="15" t="s">
        <v>228</v>
      </c>
      <c r="M18" s="15" t="s">
        <v>228</v>
      </c>
      <c r="N18" s="15" t="s">
        <v>228</v>
      </c>
      <c r="O18" s="15" t="s">
        <v>228</v>
      </c>
      <c r="P18" s="15" t="s">
        <v>273</v>
      </c>
      <c r="Q18" s="15" t="s">
        <v>228</v>
      </c>
      <c r="R18" s="15" t="s">
        <v>273</v>
      </c>
      <c r="S18" s="15" t="s">
        <v>273</v>
      </c>
      <c r="T18" s="15" t="s">
        <v>65</v>
      </c>
      <c r="U18" s="15" t="s">
        <v>228</v>
      </c>
      <c r="V18" s="15" t="s">
        <v>228</v>
      </c>
      <c r="W18" s="15" t="s">
        <v>273</v>
      </c>
      <c r="X18" s="15" t="s">
        <v>228</v>
      </c>
      <c r="Y18" s="15" t="s">
        <v>273</v>
      </c>
      <c r="Z18" s="15" t="s">
        <v>273</v>
      </c>
      <c r="AA18" s="15" t="s">
        <v>228</v>
      </c>
      <c r="AB18" s="15" t="s">
        <v>273</v>
      </c>
      <c r="AC18" s="15" t="s">
        <v>228</v>
      </c>
      <c r="AD18" s="15" t="s">
        <v>228</v>
      </c>
      <c r="AE18" s="15" t="s">
        <v>228</v>
      </c>
      <c r="AF18" s="15" t="s">
        <v>273</v>
      </c>
      <c r="AG18" s="15" t="s">
        <v>273</v>
      </c>
      <c r="AH18" s="15" t="s">
        <v>273</v>
      </c>
      <c r="AI18" s="15" t="s">
        <v>65</v>
      </c>
      <c r="AJ18" s="15" t="s">
        <v>228</v>
      </c>
      <c r="AK18" s="61" t="s">
        <v>273</v>
      </c>
      <c r="AL18" s="15" t="s">
        <v>65</v>
      </c>
      <c r="AM18" s="15" t="s">
        <v>228</v>
      </c>
      <c r="AN18" s="139" t="s">
        <v>65</v>
      </c>
      <c r="AO18" s="146" t="s">
        <v>228</v>
      </c>
      <c r="AP18" s="15" t="s">
        <v>228</v>
      </c>
      <c r="AQ18" s="15" t="s">
        <v>228</v>
      </c>
      <c r="AR18" s="15" t="s">
        <v>228</v>
      </c>
      <c r="AS18" s="15" t="s">
        <v>65</v>
      </c>
      <c r="AT18" s="15" t="s">
        <v>228</v>
      </c>
      <c r="AU18" s="15" t="s">
        <v>228</v>
      </c>
      <c r="AV18" s="15" t="s">
        <v>228</v>
      </c>
      <c r="AW18" s="15" t="s">
        <v>65</v>
      </c>
      <c r="AX18" s="15" t="s">
        <v>228</v>
      </c>
      <c r="AY18" s="15" t="s">
        <v>273</v>
      </c>
      <c r="AZ18" s="15" t="s">
        <v>228</v>
      </c>
      <c r="BA18" s="15" t="s">
        <v>273</v>
      </c>
      <c r="BB18" s="15" t="s">
        <v>273</v>
      </c>
      <c r="BC18" s="15" t="s">
        <v>65</v>
      </c>
      <c r="BD18" s="15" t="s">
        <v>228</v>
      </c>
      <c r="BE18" s="15" t="s">
        <v>273</v>
      </c>
      <c r="BF18" s="15" t="s">
        <v>228</v>
      </c>
      <c r="BG18" s="15" t="s">
        <v>65</v>
      </c>
      <c r="BH18" s="15" t="s">
        <v>65</v>
      </c>
      <c r="BI18" s="15" t="s">
        <v>228</v>
      </c>
      <c r="BJ18" s="15" t="s">
        <v>273</v>
      </c>
      <c r="BK18" s="15" t="s">
        <v>273</v>
      </c>
      <c r="BL18" s="15" t="s">
        <v>273</v>
      </c>
      <c r="BM18" s="15" t="s">
        <v>273</v>
      </c>
      <c r="BN18" s="15" t="s">
        <v>228</v>
      </c>
      <c r="BO18" s="15" t="s">
        <v>273</v>
      </c>
      <c r="BP18" s="15" t="s">
        <v>65</v>
      </c>
      <c r="BQ18" s="15" t="s">
        <v>228</v>
      </c>
      <c r="BR18" s="15" t="s">
        <v>529</v>
      </c>
      <c r="BS18" s="15" t="s">
        <v>273</v>
      </c>
      <c r="BT18" s="15" t="s">
        <v>228</v>
      </c>
      <c r="BU18" s="15" t="s">
        <v>228</v>
      </c>
      <c r="BV18" s="15" t="s">
        <v>273</v>
      </c>
      <c r="BW18" s="15" t="s">
        <v>228</v>
      </c>
      <c r="BX18" s="15" t="s">
        <v>228</v>
      </c>
      <c r="BY18" s="15" t="s">
        <v>228</v>
      </c>
      <c r="BZ18" s="15" t="s">
        <v>65</v>
      </c>
      <c r="CA18" s="15" t="s">
        <v>273</v>
      </c>
      <c r="CB18" s="15" t="s">
        <v>228</v>
      </c>
      <c r="CC18" s="15" t="s">
        <v>228</v>
      </c>
      <c r="CD18" s="15" t="s">
        <v>273</v>
      </c>
      <c r="CE18" s="15" t="s">
        <v>228</v>
      </c>
      <c r="CF18" s="61" t="s">
        <v>273</v>
      </c>
      <c r="CG18" s="15" t="s">
        <v>65</v>
      </c>
      <c r="CH18" s="15" t="s">
        <v>65</v>
      </c>
    </row>
    <row r="19" spans="2:86" ht="18" x14ac:dyDescent="0.2">
      <c r="B19" s="78">
        <v>3</v>
      </c>
      <c r="C19" s="78">
        <v>5</v>
      </c>
      <c r="D19" s="77">
        <v>4</v>
      </c>
      <c r="E19" s="37"/>
      <c r="F19" s="35" t="s">
        <v>221</v>
      </c>
      <c r="G19" s="8">
        <f t="shared" si="2"/>
        <v>25</v>
      </c>
      <c r="H19" s="8">
        <f t="shared" si="3"/>
        <v>44</v>
      </c>
      <c r="I19" s="15" t="s">
        <v>228</v>
      </c>
      <c r="J19" s="15" t="s">
        <v>65</v>
      </c>
      <c r="K19" s="15" t="s">
        <v>228</v>
      </c>
      <c r="L19" s="15" t="s">
        <v>228</v>
      </c>
      <c r="M19" s="15" t="s">
        <v>228</v>
      </c>
      <c r="N19" s="15" t="s">
        <v>228</v>
      </c>
      <c r="O19" s="15" t="s">
        <v>228</v>
      </c>
      <c r="P19" s="15" t="s">
        <v>273</v>
      </c>
      <c r="Q19" s="15" t="s">
        <v>228</v>
      </c>
      <c r="R19" s="15" t="s">
        <v>273</v>
      </c>
      <c r="S19" s="15" t="s">
        <v>273</v>
      </c>
      <c r="T19" s="15" t="s">
        <v>65</v>
      </c>
      <c r="U19" s="15" t="s">
        <v>228</v>
      </c>
      <c r="V19" s="15" t="s">
        <v>228</v>
      </c>
      <c r="W19" s="15" t="s">
        <v>273</v>
      </c>
      <c r="X19" s="15" t="s">
        <v>228</v>
      </c>
      <c r="Y19" s="15" t="s">
        <v>273</v>
      </c>
      <c r="Z19" s="15" t="s">
        <v>273</v>
      </c>
      <c r="AA19" s="15" t="s">
        <v>228</v>
      </c>
      <c r="AB19" s="15" t="s">
        <v>273</v>
      </c>
      <c r="AC19" s="15" t="s">
        <v>228</v>
      </c>
      <c r="AD19" s="15" t="s">
        <v>228</v>
      </c>
      <c r="AE19" s="15" t="s">
        <v>228</v>
      </c>
      <c r="AF19" s="15" t="s">
        <v>273</v>
      </c>
      <c r="AG19" s="15" t="s">
        <v>273</v>
      </c>
      <c r="AH19" s="15" t="s">
        <v>273</v>
      </c>
      <c r="AI19" s="15" t="s">
        <v>228</v>
      </c>
      <c r="AJ19" s="15" t="s">
        <v>228</v>
      </c>
      <c r="AK19" s="61" t="s">
        <v>273</v>
      </c>
      <c r="AL19" s="15" t="s">
        <v>228</v>
      </c>
      <c r="AM19" s="15" t="s">
        <v>228</v>
      </c>
      <c r="AN19" s="139" t="s">
        <v>228</v>
      </c>
      <c r="AO19" s="146" t="s">
        <v>228</v>
      </c>
      <c r="AP19" s="15" t="s">
        <v>228</v>
      </c>
      <c r="AQ19" s="15" t="s">
        <v>228</v>
      </c>
      <c r="AR19" s="15" t="s">
        <v>228</v>
      </c>
      <c r="AS19" s="15" t="s">
        <v>228</v>
      </c>
      <c r="AT19" s="15" t="s">
        <v>228</v>
      </c>
      <c r="AU19" s="15" t="s">
        <v>228</v>
      </c>
      <c r="AV19" s="15" t="s">
        <v>228</v>
      </c>
      <c r="AW19" s="15" t="s">
        <v>228</v>
      </c>
      <c r="AX19" s="15" t="s">
        <v>228</v>
      </c>
      <c r="AY19" s="15" t="s">
        <v>273</v>
      </c>
      <c r="AZ19" s="15" t="s">
        <v>65</v>
      </c>
      <c r="BA19" s="15" t="s">
        <v>273</v>
      </c>
      <c r="BB19" s="15" t="s">
        <v>273</v>
      </c>
      <c r="BC19" s="15" t="s">
        <v>228</v>
      </c>
      <c r="BD19" s="15" t="s">
        <v>228</v>
      </c>
      <c r="BE19" s="15" t="s">
        <v>273</v>
      </c>
      <c r="BF19" s="15" t="s">
        <v>228</v>
      </c>
      <c r="BG19" s="15" t="s">
        <v>273</v>
      </c>
      <c r="BH19" s="15" t="s">
        <v>228</v>
      </c>
      <c r="BI19" s="15" t="s">
        <v>228</v>
      </c>
      <c r="BJ19" s="15" t="s">
        <v>273</v>
      </c>
      <c r="BK19" s="15" t="s">
        <v>273</v>
      </c>
      <c r="BL19" s="15" t="s">
        <v>273</v>
      </c>
      <c r="BM19" s="15" t="s">
        <v>65</v>
      </c>
      <c r="BN19" s="15" t="s">
        <v>228</v>
      </c>
      <c r="BO19" s="15" t="s">
        <v>273</v>
      </c>
      <c r="BP19" s="15" t="s">
        <v>65</v>
      </c>
      <c r="BQ19" s="15" t="s">
        <v>65</v>
      </c>
      <c r="BR19" s="15" t="s">
        <v>65</v>
      </c>
      <c r="BS19" s="15" t="s">
        <v>65</v>
      </c>
      <c r="BT19" s="15" t="s">
        <v>228</v>
      </c>
      <c r="BU19" s="15" t="s">
        <v>228</v>
      </c>
      <c r="BV19" s="15" t="s">
        <v>273</v>
      </c>
      <c r="BW19" s="15" t="s">
        <v>228</v>
      </c>
      <c r="BX19" s="15" t="s">
        <v>228</v>
      </c>
      <c r="BY19" s="15" t="s">
        <v>228</v>
      </c>
      <c r="BZ19" s="15" t="s">
        <v>228</v>
      </c>
      <c r="CA19" s="15" t="s">
        <v>273</v>
      </c>
      <c r="CB19" s="15" t="s">
        <v>228</v>
      </c>
      <c r="CC19" s="15" t="s">
        <v>65</v>
      </c>
      <c r="CD19" s="15" t="s">
        <v>273</v>
      </c>
      <c r="CE19" s="15" t="s">
        <v>228</v>
      </c>
      <c r="CF19" s="61" t="s">
        <v>273</v>
      </c>
      <c r="CG19" s="15" t="s">
        <v>228</v>
      </c>
      <c r="CH19" s="15" t="s">
        <v>273</v>
      </c>
    </row>
    <row r="20" spans="2:86" ht="18" x14ac:dyDescent="0.2">
      <c r="B20" s="78">
        <v>2</v>
      </c>
      <c r="C20" s="78">
        <v>2</v>
      </c>
      <c r="D20" s="77">
        <v>2</v>
      </c>
      <c r="E20" s="37"/>
      <c r="F20" s="35" t="s">
        <v>125</v>
      </c>
      <c r="G20" s="8">
        <f t="shared" si="2"/>
        <v>24</v>
      </c>
      <c r="H20" s="8">
        <f t="shared" si="3"/>
        <v>35</v>
      </c>
      <c r="I20" s="15" t="s">
        <v>65</v>
      </c>
      <c r="J20" s="15" t="s">
        <v>65</v>
      </c>
      <c r="K20" s="15" t="s">
        <v>65</v>
      </c>
      <c r="L20" s="15" t="s">
        <v>65</v>
      </c>
      <c r="M20" s="15" t="s">
        <v>228</v>
      </c>
      <c r="N20" s="15" t="s">
        <v>228</v>
      </c>
      <c r="O20" s="15" t="s">
        <v>228</v>
      </c>
      <c r="P20" s="15" t="s">
        <v>273</v>
      </c>
      <c r="Q20" s="15" t="s">
        <v>228</v>
      </c>
      <c r="R20" s="15" t="s">
        <v>273</v>
      </c>
      <c r="S20" s="15" t="s">
        <v>273</v>
      </c>
      <c r="T20" s="15" t="s">
        <v>65</v>
      </c>
      <c r="U20" s="15" t="s">
        <v>65</v>
      </c>
      <c r="V20" s="15" t="s">
        <v>65</v>
      </c>
      <c r="W20" s="15" t="s">
        <v>65</v>
      </c>
      <c r="X20" s="15" t="s">
        <v>228</v>
      </c>
      <c r="Y20" s="15" t="s">
        <v>65</v>
      </c>
      <c r="Z20" s="15" t="s">
        <v>273</v>
      </c>
      <c r="AA20" s="15" t="s">
        <v>228</v>
      </c>
      <c r="AB20" s="15" t="s">
        <v>273</v>
      </c>
      <c r="AC20" s="15" t="s">
        <v>228</v>
      </c>
      <c r="AD20" s="15" t="s">
        <v>228</v>
      </c>
      <c r="AE20" s="15" t="s">
        <v>228</v>
      </c>
      <c r="AF20" s="15" t="s">
        <v>273</v>
      </c>
      <c r="AG20" s="15" t="s">
        <v>273</v>
      </c>
      <c r="AH20" s="15" t="s">
        <v>65</v>
      </c>
      <c r="AI20" s="15" t="s">
        <v>65</v>
      </c>
      <c r="AJ20" s="15" t="s">
        <v>228</v>
      </c>
      <c r="AK20" s="61" t="s">
        <v>273</v>
      </c>
      <c r="AL20" s="15" t="s">
        <v>228</v>
      </c>
      <c r="AM20" s="15" t="s">
        <v>228</v>
      </c>
      <c r="AN20" s="139" t="s">
        <v>228</v>
      </c>
      <c r="AO20" s="146" t="s">
        <v>228</v>
      </c>
      <c r="AP20" s="15" t="s">
        <v>228</v>
      </c>
      <c r="AQ20" s="15" t="s">
        <v>228</v>
      </c>
      <c r="AR20" s="15" t="s">
        <v>228</v>
      </c>
      <c r="AS20" s="15" t="s">
        <v>228</v>
      </c>
      <c r="AT20" s="15" t="s">
        <v>228</v>
      </c>
      <c r="AU20" s="15" t="s">
        <v>228</v>
      </c>
      <c r="AV20" s="15" t="s">
        <v>228</v>
      </c>
      <c r="AW20" s="15" t="s">
        <v>65</v>
      </c>
      <c r="AX20" s="15" t="s">
        <v>228</v>
      </c>
      <c r="AY20" s="15" t="s">
        <v>273</v>
      </c>
      <c r="AZ20" s="15" t="s">
        <v>228</v>
      </c>
      <c r="BA20" s="15" t="s">
        <v>273</v>
      </c>
      <c r="BB20" s="15" t="s">
        <v>273</v>
      </c>
      <c r="BC20" s="15" t="s">
        <v>65</v>
      </c>
      <c r="BD20" s="15" t="s">
        <v>228</v>
      </c>
      <c r="BE20" s="15" t="s">
        <v>273</v>
      </c>
      <c r="BF20" s="15" t="s">
        <v>228</v>
      </c>
      <c r="BG20" s="15" t="s">
        <v>273</v>
      </c>
      <c r="BH20" s="15" t="s">
        <v>228</v>
      </c>
      <c r="BI20" s="15" t="s">
        <v>228</v>
      </c>
      <c r="BJ20" s="15" t="s">
        <v>273</v>
      </c>
      <c r="BK20" s="15" t="s">
        <v>273</v>
      </c>
      <c r="BL20" s="15" t="s">
        <v>273</v>
      </c>
      <c r="BM20" s="15" t="s">
        <v>273</v>
      </c>
      <c r="BN20" s="15" t="s">
        <v>228</v>
      </c>
      <c r="BO20" s="15" t="s">
        <v>273</v>
      </c>
      <c r="BP20" s="15" t="s">
        <v>273</v>
      </c>
      <c r="BQ20" s="15" t="s">
        <v>65</v>
      </c>
      <c r="BR20" s="15" t="s">
        <v>228</v>
      </c>
      <c r="BS20" s="15" t="s">
        <v>65</v>
      </c>
      <c r="BT20" s="15" t="s">
        <v>228</v>
      </c>
      <c r="BU20" s="15" t="s">
        <v>65</v>
      </c>
      <c r="BV20" s="15" t="s">
        <v>273</v>
      </c>
      <c r="BW20" s="15" t="s">
        <v>65</v>
      </c>
      <c r="BX20" s="15" t="s">
        <v>65</v>
      </c>
      <c r="BY20" s="15" t="s">
        <v>228</v>
      </c>
      <c r="BZ20" s="15" t="s">
        <v>228</v>
      </c>
      <c r="CA20" s="15" t="s">
        <v>273</v>
      </c>
      <c r="CB20" s="15" t="s">
        <v>228</v>
      </c>
      <c r="CC20" s="15" t="s">
        <v>65</v>
      </c>
      <c r="CD20" s="15" t="s">
        <v>273</v>
      </c>
      <c r="CE20" s="15" t="s">
        <v>228</v>
      </c>
      <c r="CF20" s="61" t="s">
        <v>273</v>
      </c>
      <c r="CG20" s="15" t="s">
        <v>228</v>
      </c>
      <c r="CH20" s="15" t="s">
        <v>273</v>
      </c>
    </row>
    <row r="21" spans="2:86" ht="18" x14ac:dyDescent="0.2">
      <c r="B21" s="78"/>
      <c r="C21" s="78"/>
      <c r="D21" s="77"/>
      <c r="E21" s="37"/>
      <c r="F21" s="35" t="s">
        <v>170</v>
      </c>
      <c r="G21" s="8">
        <f t="shared" si="2"/>
        <v>4</v>
      </c>
      <c r="H21" s="8">
        <f t="shared" si="3"/>
        <v>12</v>
      </c>
      <c r="I21" s="15" t="s">
        <v>228</v>
      </c>
      <c r="J21" s="15" t="s">
        <v>228</v>
      </c>
      <c r="K21" s="15" t="s">
        <v>228</v>
      </c>
      <c r="L21" s="15" t="s">
        <v>228</v>
      </c>
      <c r="M21" s="15" t="s">
        <v>228</v>
      </c>
      <c r="N21" s="15" t="s">
        <v>228</v>
      </c>
      <c r="O21" s="15" t="s">
        <v>228</v>
      </c>
      <c r="P21" s="15" t="s">
        <v>273</v>
      </c>
      <c r="Q21" s="15" t="s">
        <v>228</v>
      </c>
      <c r="R21" s="15" t="s">
        <v>273</v>
      </c>
      <c r="S21" s="15" t="s">
        <v>273</v>
      </c>
      <c r="T21" s="15" t="s">
        <v>65</v>
      </c>
      <c r="U21" s="15" t="s">
        <v>228</v>
      </c>
      <c r="V21" s="15" t="s">
        <v>228</v>
      </c>
      <c r="W21" s="15" t="s">
        <v>65</v>
      </c>
      <c r="X21" s="15" t="s">
        <v>228</v>
      </c>
      <c r="Y21" s="15" t="s">
        <v>273</v>
      </c>
      <c r="Z21" s="15" t="s">
        <v>65</v>
      </c>
      <c r="AA21" s="15" t="s">
        <v>65</v>
      </c>
      <c r="AB21" s="15" t="s">
        <v>65</v>
      </c>
      <c r="AC21" s="15" t="s">
        <v>65</v>
      </c>
      <c r="AD21" s="15" t="s">
        <v>228</v>
      </c>
      <c r="AE21" s="15" t="s">
        <v>65</v>
      </c>
      <c r="AF21" s="15" t="s">
        <v>65</v>
      </c>
      <c r="AG21" s="15" t="s">
        <v>65</v>
      </c>
      <c r="AH21" s="15" t="s">
        <v>65</v>
      </c>
      <c r="AI21" s="15" t="s">
        <v>65</v>
      </c>
      <c r="AJ21" s="15" t="s">
        <v>65</v>
      </c>
      <c r="AK21" s="15" t="s">
        <v>65</v>
      </c>
      <c r="AL21" s="15" t="s">
        <v>65</v>
      </c>
      <c r="AM21" s="15" t="s">
        <v>65</v>
      </c>
      <c r="AN21" s="139" t="s">
        <v>65</v>
      </c>
      <c r="AO21" s="146" t="s">
        <v>65</v>
      </c>
      <c r="AP21" s="15" t="s">
        <v>65</v>
      </c>
      <c r="AQ21" s="15" t="s">
        <v>65</v>
      </c>
      <c r="AR21" s="15" t="s">
        <v>65</v>
      </c>
      <c r="AS21" s="15" t="s">
        <v>65</v>
      </c>
      <c r="AT21" s="15" t="s">
        <v>65</v>
      </c>
      <c r="AU21" s="15" t="s">
        <v>65</v>
      </c>
      <c r="AV21" s="15" t="s">
        <v>65</v>
      </c>
      <c r="AW21" s="15" t="s">
        <v>65</v>
      </c>
      <c r="AX21" s="15" t="s">
        <v>65</v>
      </c>
      <c r="AY21" s="15" t="s">
        <v>65</v>
      </c>
      <c r="AZ21" s="15" t="s">
        <v>65</v>
      </c>
      <c r="BA21" s="15" t="s">
        <v>65</v>
      </c>
      <c r="BB21" s="15" t="s">
        <v>65</v>
      </c>
      <c r="BC21" s="15" t="s">
        <v>65</v>
      </c>
      <c r="BD21" s="15" t="s">
        <v>65</v>
      </c>
      <c r="BE21" s="15" t="s">
        <v>65</v>
      </c>
      <c r="BF21" s="15" t="s">
        <v>65</v>
      </c>
      <c r="BG21" s="15" t="s">
        <v>65</v>
      </c>
      <c r="BH21" s="15" t="s">
        <v>65</v>
      </c>
      <c r="BI21" s="15" t="s">
        <v>65</v>
      </c>
      <c r="BJ21" s="15" t="s">
        <v>65</v>
      </c>
      <c r="BK21" s="15" t="s">
        <v>65</v>
      </c>
      <c r="BL21" s="15" t="s">
        <v>65</v>
      </c>
      <c r="BM21" s="15" t="s">
        <v>65</v>
      </c>
      <c r="BN21" s="15" t="s">
        <v>65</v>
      </c>
      <c r="BO21" s="15" t="s">
        <v>65</v>
      </c>
      <c r="BP21" s="15" t="s">
        <v>65</v>
      </c>
      <c r="BQ21" s="15" t="s">
        <v>65</v>
      </c>
      <c r="BR21" s="15" t="s">
        <v>65</v>
      </c>
      <c r="BS21" s="15" t="s">
        <v>65</v>
      </c>
      <c r="BT21" s="15" t="s">
        <v>65</v>
      </c>
      <c r="BU21" s="15" t="s">
        <v>65</v>
      </c>
      <c r="BV21" s="15" t="s">
        <v>65</v>
      </c>
      <c r="BW21" s="15" t="s">
        <v>65</v>
      </c>
      <c r="BX21" s="15" t="s">
        <v>65</v>
      </c>
      <c r="BY21" s="15" t="s">
        <v>65</v>
      </c>
      <c r="BZ21" s="15" t="s">
        <v>65</v>
      </c>
      <c r="CA21" s="15" t="s">
        <v>65</v>
      </c>
      <c r="CB21" s="15" t="s">
        <v>65</v>
      </c>
      <c r="CC21" s="15" t="s">
        <v>65</v>
      </c>
      <c r="CD21" s="15" t="s">
        <v>65</v>
      </c>
      <c r="CE21" s="15" t="s">
        <v>65</v>
      </c>
      <c r="CF21" s="15" t="s">
        <v>65</v>
      </c>
      <c r="CG21" s="15" t="s">
        <v>65</v>
      </c>
      <c r="CH21" s="15" t="s">
        <v>65</v>
      </c>
    </row>
    <row r="22" spans="2:86" ht="18" x14ac:dyDescent="0.2">
      <c r="B22" s="78">
        <v>1</v>
      </c>
      <c r="C22" s="78">
        <v>3</v>
      </c>
      <c r="D22" s="77"/>
      <c r="E22" s="37"/>
      <c r="F22" s="35" t="s">
        <v>392</v>
      </c>
      <c r="G22" s="8">
        <f t="shared" si="2"/>
        <v>17</v>
      </c>
      <c r="H22" s="8">
        <f t="shared" si="3"/>
        <v>32</v>
      </c>
      <c r="I22" s="15" t="s">
        <v>65</v>
      </c>
      <c r="J22" s="15" t="s">
        <v>65</v>
      </c>
      <c r="K22" s="15" t="s">
        <v>65</v>
      </c>
      <c r="L22" s="15" t="s">
        <v>65</v>
      </c>
      <c r="M22" s="15" t="s">
        <v>65</v>
      </c>
      <c r="N22" s="15" t="s">
        <v>65</v>
      </c>
      <c r="O22" s="15" t="s">
        <v>65</v>
      </c>
      <c r="P22" s="15" t="s">
        <v>65</v>
      </c>
      <c r="Q22" s="15" t="s">
        <v>65</v>
      </c>
      <c r="R22" s="15" t="s">
        <v>65</v>
      </c>
      <c r="S22" s="15" t="s">
        <v>65</v>
      </c>
      <c r="T22" s="15" t="s">
        <v>65</v>
      </c>
      <c r="U22" s="15" t="s">
        <v>65</v>
      </c>
      <c r="V22" s="15" t="s">
        <v>65</v>
      </c>
      <c r="W22" s="15" t="s">
        <v>65</v>
      </c>
      <c r="X22" s="15" t="s">
        <v>65</v>
      </c>
      <c r="Y22" s="15" t="s">
        <v>65</v>
      </c>
      <c r="Z22" s="15" t="s">
        <v>65</v>
      </c>
      <c r="AA22" s="15" t="s">
        <v>65</v>
      </c>
      <c r="AB22" s="15" t="s">
        <v>65</v>
      </c>
      <c r="AC22" s="15" t="s">
        <v>65</v>
      </c>
      <c r="AD22" s="15" t="s">
        <v>65</v>
      </c>
      <c r="AE22" s="15" t="s">
        <v>65</v>
      </c>
      <c r="AF22" s="15" t="s">
        <v>65</v>
      </c>
      <c r="AG22" s="15" t="s">
        <v>65</v>
      </c>
      <c r="AH22" s="15" t="s">
        <v>65</v>
      </c>
      <c r="AI22" s="15" t="s">
        <v>65</v>
      </c>
      <c r="AJ22" s="15" t="s">
        <v>65</v>
      </c>
      <c r="AK22" s="15" t="s">
        <v>65</v>
      </c>
      <c r="AL22" s="15" t="s">
        <v>228</v>
      </c>
      <c r="AM22" s="15" t="s">
        <v>228</v>
      </c>
      <c r="AN22" s="15" t="s">
        <v>228</v>
      </c>
      <c r="AO22" s="146" t="s">
        <v>228</v>
      </c>
      <c r="AP22" s="15" t="s">
        <v>228</v>
      </c>
      <c r="AQ22" s="15" t="s">
        <v>228</v>
      </c>
      <c r="AR22" s="15" t="s">
        <v>228</v>
      </c>
      <c r="AS22" s="15" t="s">
        <v>228</v>
      </c>
      <c r="AT22" s="15" t="s">
        <v>228</v>
      </c>
      <c r="AU22" s="15" t="s">
        <v>228</v>
      </c>
      <c r="AV22" s="15" t="s">
        <v>228</v>
      </c>
      <c r="AW22" s="15" t="s">
        <v>228</v>
      </c>
      <c r="AX22" s="15" t="s">
        <v>228</v>
      </c>
      <c r="AY22" s="15" t="s">
        <v>273</v>
      </c>
      <c r="AZ22" s="15" t="s">
        <v>228</v>
      </c>
      <c r="BA22" s="15" t="s">
        <v>273</v>
      </c>
      <c r="BB22" s="15" t="s">
        <v>273</v>
      </c>
      <c r="BC22" s="15" t="s">
        <v>228</v>
      </c>
      <c r="BD22" s="15" t="s">
        <v>228</v>
      </c>
      <c r="BE22" s="15" t="s">
        <v>273</v>
      </c>
      <c r="BF22" s="15" t="s">
        <v>228</v>
      </c>
      <c r="BG22" s="15" t="s">
        <v>273</v>
      </c>
      <c r="BH22" s="15" t="s">
        <v>228</v>
      </c>
      <c r="BI22" s="15" t="s">
        <v>228</v>
      </c>
      <c r="BJ22" s="15" t="s">
        <v>273</v>
      </c>
      <c r="BK22" s="15" t="s">
        <v>273</v>
      </c>
      <c r="BL22" s="15" t="s">
        <v>273</v>
      </c>
      <c r="BM22" s="15" t="s">
        <v>273</v>
      </c>
      <c r="BN22" s="15" t="s">
        <v>228</v>
      </c>
      <c r="BO22" s="15" t="s">
        <v>273</v>
      </c>
      <c r="BP22" s="15" t="s">
        <v>273</v>
      </c>
      <c r="BQ22" s="15" t="s">
        <v>228</v>
      </c>
      <c r="BR22" s="15" t="s">
        <v>228</v>
      </c>
      <c r="BS22" s="15" t="s">
        <v>273</v>
      </c>
      <c r="BT22" s="15" t="s">
        <v>228</v>
      </c>
      <c r="BU22" s="15" t="s">
        <v>228</v>
      </c>
      <c r="BV22" s="15" t="s">
        <v>273</v>
      </c>
      <c r="BW22" s="15" t="s">
        <v>228</v>
      </c>
      <c r="BX22" s="15" t="s">
        <v>228</v>
      </c>
      <c r="BY22" s="15" t="s">
        <v>228</v>
      </c>
      <c r="BZ22" s="15" t="s">
        <v>228</v>
      </c>
      <c r="CA22" s="15" t="s">
        <v>273</v>
      </c>
      <c r="CB22" s="15" t="s">
        <v>228</v>
      </c>
      <c r="CC22" s="15" t="s">
        <v>228</v>
      </c>
      <c r="CD22" s="15" t="s">
        <v>273</v>
      </c>
      <c r="CE22" s="15" t="s">
        <v>228</v>
      </c>
      <c r="CF22" s="61" t="s">
        <v>273</v>
      </c>
      <c r="CG22" s="15" t="s">
        <v>228</v>
      </c>
      <c r="CH22" s="15" t="s">
        <v>273</v>
      </c>
    </row>
    <row r="23" spans="2:86" ht="18" x14ac:dyDescent="0.2">
      <c r="B23" s="78">
        <v>1</v>
      </c>
      <c r="C23" s="78">
        <v>3</v>
      </c>
      <c r="D23" s="77"/>
      <c r="E23" s="37"/>
      <c r="F23" s="35" t="s">
        <v>47</v>
      </c>
      <c r="G23" s="8">
        <f t="shared" si="2"/>
        <v>27</v>
      </c>
      <c r="H23" s="8">
        <f t="shared" si="3"/>
        <v>48</v>
      </c>
      <c r="I23" s="15" t="s">
        <v>228</v>
      </c>
      <c r="J23" s="15" t="s">
        <v>228</v>
      </c>
      <c r="K23" s="15" t="s">
        <v>228</v>
      </c>
      <c r="L23" s="15" t="s">
        <v>228</v>
      </c>
      <c r="M23" s="15" t="s">
        <v>228</v>
      </c>
      <c r="N23" s="15" t="s">
        <v>228</v>
      </c>
      <c r="O23" s="15" t="s">
        <v>228</v>
      </c>
      <c r="P23" s="15" t="s">
        <v>273</v>
      </c>
      <c r="Q23" s="15" t="s">
        <v>228</v>
      </c>
      <c r="R23" s="15" t="s">
        <v>273</v>
      </c>
      <c r="S23" s="15" t="s">
        <v>273</v>
      </c>
      <c r="T23" s="15" t="s">
        <v>228</v>
      </c>
      <c r="U23" s="15" t="s">
        <v>228</v>
      </c>
      <c r="V23" s="15" t="s">
        <v>228</v>
      </c>
      <c r="W23" s="15" t="s">
        <v>273</v>
      </c>
      <c r="X23" s="15" t="s">
        <v>228</v>
      </c>
      <c r="Y23" s="15" t="s">
        <v>273</v>
      </c>
      <c r="Z23" s="15" t="s">
        <v>273</v>
      </c>
      <c r="AA23" s="15" t="s">
        <v>228</v>
      </c>
      <c r="AB23" s="15" t="s">
        <v>273</v>
      </c>
      <c r="AC23" s="15" t="s">
        <v>228</v>
      </c>
      <c r="AD23" s="15" t="s">
        <v>228</v>
      </c>
      <c r="AE23" s="15" t="s">
        <v>228</v>
      </c>
      <c r="AF23" s="15" t="s">
        <v>273</v>
      </c>
      <c r="AG23" s="15" t="s">
        <v>273</v>
      </c>
      <c r="AH23" s="15" t="s">
        <v>273</v>
      </c>
      <c r="AI23" s="15" t="s">
        <v>228</v>
      </c>
      <c r="AJ23" s="15" t="s">
        <v>228</v>
      </c>
      <c r="AK23" s="61" t="s">
        <v>273</v>
      </c>
      <c r="AL23" s="15" t="s">
        <v>228</v>
      </c>
      <c r="AM23" s="15" t="s">
        <v>228</v>
      </c>
      <c r="AN23" s="139" t="s">
        <v>65</v>
      </c>
      <c r="AO23" s="146" t="s">
        <v>228</v>
      </c>
      <c r="AP23" s="15" t="s">
        <v>228</v>
      </c>
      <c r="AQ23" s="15" t="s">
        <v>228</v>
      </c>
      <c r="AR23" s="15" t="s">
        <v>228</v>
      </c>
      <c r="AS23" s="15" t="s">
        <v>228</v>
      </c>
      <c r="AT23" s="15" t="s">
        <v>228</v>
      </c>
      <c r="AU23" s="15" t="s">
        <v>228</v>
      </c>
      <c r="AV23" s="15" t="s">
        <v>228</v>
      </c>
      <c r="AW23" s="15" t="s">
        <v>228</v>
      </c>
      <c r="AX23" s="15" t="s">
        <v>228</v>
      </c>
      <c r="AY23" s="15" t="s">
        <v>273</v>
      </c>
      <c r="AZ23" s="15" t="s">
        <v>228</v>
      </c>
      <c r="BA23" s="15" t="s">
        <v>273</v>
      </c>
      <c r="BB23" s="15" t="s">
        <v>273</v>
      </c>
      <c r="BC23" s="15" t="s">
        <v>228</v>
      </c>
      <c r="BD23" s="15" t="s">
        <v>228</v>
      </c>
      <c r="BE23" s="15" t="s">
        <v>273</v>
      </c>
      <c r="BF23" s="15" t="s">
        <v>228</v>
      </c>
      <c r="BG23" s="15" t="s">
        <v>273</v>
      </c>
      <c r="BH23" s="15" t="s">
        <v>228</v>
      </c>
      <c r="BI23" s="15" t="s">
        <v>228</v>
      </c>
      <c r="BJ23" s="15" t="s">
        <v>273</v>
      </c>
      <c r="BK23" s="15" t="s">
        <v>273</v>
      </c>
      <c r="BL23" s="15" t="s">
        <v>273</v>
      </c>
      <c r="BM23" s="15" t="s">
        <v>273</v>
      </c>
      <c r="BN23" s="15" t="s">
        <v>228</v>
      </c>
      <c r="BO23" s="15" t="s">
        <v>273</v>
      </c>
      <c r="BP23" s="15" t="s">
        <v>273</v>
      </c>
      <c r="BQ23" s="15" t="s">
        <v>228</v>
      </c>
      <c r="BR23" s="15" t="s">
        <v>228</v>
      </c>
      <c r="BS23" s="15" t="s">
        <v>273</v>
      </c>
      <c r="BT23" s="15" t="s">
        <v>228</v>
      </c>
      <c r="BU23" s="15" t="s">
        <v>228</v>
      </c>
      <c r="BV23" s="15" t="s">
        <v>273</v>
      </c>
      <c r="BW23" s="15" t="s">
        <v>228</v>
      </c>
      <c r="BX23" s="15" t="s">
        <v>228</v>
      </c>
      <c r="BY23" s="15" t="s">
        <v>228</v>
      </c>
      <c r="BZ23" s="15" t="s">
        <v>65</v>
      </c>
      <c r="CA23" s="15" t="s">
        <v>65</v>
      </c>
      <c r="CB23" s="15" t="s">
        <v>228</v>
      </c>
      <c r="CC23" s="15" t="s">
        <v>228</v>
      </c>
      <c r="CD23" s="15" t="s">
        <v>273</v>
      </c>
      <c r="CE23" s="15" t="s">
        <v>228</v>
      </c>
      <c r="CF23" s="61" t="s">
        <v>273</v>
      </c>
      <c r="CG23" s="15" t="s">
        <v>228</v>
      </c>
      <c r="CH23" s="15" t="s">
        <v>273</v>
      </c>
    </row>
    <row r="24" spans="2:86" ht="18" x14ac:dyDescent="0.2">
      <c r="B24" s="78"/>
      <c r="C24" s="78"/>
      <c r="D24" s="77">
        <v>1</v>
      </c>
      <c r="E24" s="37"/>
      <c r="F24" s="35" t="s">
        <v>401</v>
      </c>
      <c r="G24" s="8">
        <f t="shared" si="2"/>
        <v>17</v>
      </c>
      <c r="H24" s="8">
        <f t="shared" si="3"/>
        <v>21</v>
      </c>
      <c r="I24" s="15" t="s">
        <v>65</v>
      </c>
      <c r="J24" s="15" t="s">
        <v>65</v>
      </c>
      <c r="K24" s="15" t="s">
        <v>65</v>
      </c>
      <c r="L24" s="15" t="s">
        <v>65</v>
      </c>
      <c r="M24" s="15" t="s">
        <v>65</v>
      </c>
      <c r="N24" s="15" t="s">
        <v>65</v>
      </c>
      <c r="O24" s="15" t="s">
        <v>65</v>
      </c>
      <c r="P24" s="15" t="s">
        <v>65</v>
      </c>
      <c r="Q24" s="15" t="s">
        <v>65</v>
      </c>
      <c r="R24" s="15" t="s">
        <v>65</v>
      </c>
      <c r="S24" s="15" t="s">
        <v>65</v>
      </c>
      <c r="T24" s="15" t="s">
        <v>65</v>
      </c>
      <c r="U24" s="15" t="s">
        <v>65</v>
      </c>
      <c r="V24" s="15" t="s">
        <v>65</v>
      </c>
      <c r="W24" s="15" t="s">
        <v>65</v>
      </c>
      <c r="X24" s="15" t="s">
        <v>65</v>
      </c>
      <c r="Y24" s="15" t="s">
        <v>65</v>
      </c>
      <c r="Z24" s="15" t="s">
        <v>65</v>
      </c>
      <c r="AA24" s="15" t="s">
        <v>65</v>
      </c>
      <c r="AB24" s="15" t="s">
        <v>65</v>
      </c>
      <c r="AC24" s="15" t="s">
        <v>65</v>
      </c>
      <c r="AD24" s="15" t="s">
        <v>65</v>
      </c>
      <c r="AE24" s="15" t="s">
        <v>65</v>
      </c>
      <c r="AF24" s="15" t="s">
        <v>65</v>
      </c>
      <c r="AG24" s="15" t="s">
        <v>65</v>
      </c>
      <c r="AH24" s="15" t="s">
        <v>65</v>
      </c>
      <c r="AI24" s="15" t="s">
        <v>65</v>
      </c>
      <c r="AJ24" s="15" t="s">
        <v>65</v>
      </c>
      <c r="AK24" s="15" t="s">
        <v>65</v>
      </c>
      <c r="AL24" s="15" t="s">
        <v>65</v>
      </c>
      <c r="AM24" s="15" t="s">
        <v>65</v>
      </c>
      <c r="AN24" s="139" t="s">
        <v>65</v>
      </c>
      <c r="AO24" s="146" t="s">
        <v>65</v>
      </c>
      <c r="AP24" s="15" t="s">
        <v>65</v>
      </c>
      <c r="AQ24" s="15" t="s">
        <v>65</v>
      </c>
      <c r="AR24" s="15" t="s">
        <v>228</v>
      </c>
      <c r="AS24" s="15" t="s">
        <v>228</v>
      </c>
      <c r="AT24" s="15" t="s">
        <v>228</v>
      </c>
      <c r="AU24" s="15" t="s">
        <v>228</v>
      </c>
      <c r="AV24" s="15" t="s">
        <v>228</v>
      </c>
      <c r="AW24" s="15" t="s">
        <v>228</v>
      </c>
      <c r="AX24" s="15" t="s">
        <v>228</v>
      </c>
      <c r="AY24" s="15" t="s">
        <v>273</v>
      </c>
      <c r="AZ24" s="15" t="s">
        <v>228</v>
      </c>
      <c r="BA24" s="15" t="s">
        <v>273</v>
      </c>
      <c r="BB24" s="15" t="s">
        <v>273</v>
      </c>
      <c r="BC24" s="15" t="s">
        <v>65</v>
      </c>
      <c r="BD24" s="15" t="s">
        <v>228</v>
      </c>
      <c r="BE24" s="15" t="s">
        <v>273</v>
      </c>
      <c r="BF24" s="15" t="s">
        <v>228</v>
      </c>
      <c r="BG24" s="15" t="s">
        <v>273</v>
      </c>
      <c r="BH24" s="15" t="s">
        <v>228</v>
      </c>
      <c r="BI24" s="15" t="s">
        <v>228</v>
      </c>
      <c r="BJ24" s="15" t="s">
        <v>273</v>
      </c>
      <c r="BK24" s="15" t="s">
        <v>273</v>
      </c>
      <c r="BL24" s="15" t="s">
        <v>273</v>
      </c>
      <c r="BM24" s="15" t="s">
        <v>273</v>
      </c>
      <c r="BN24" s="15" t="s">
        <v>228</v>
      </c>
      <c r="BO24" s="15" t="s">
        <v>273</v>
      </c>
      <c r="BP24" s="15" t="s">
        <v>273</v>
      </c>
      <c r="BQ24" s="15" t="s">
        <v>228</v>
      </c>
      <c r="BR24" s="15" t="s">
        <v>65</v>
      </c>
      <c r="BS24" s="15" t="s">
        <v>273</v>
      </c>
      <c r="BT24" s="15" t="s">
        <v>65</v>
      </c>
      <c r="BU24" s="15" t="s">
        <v>65</v>
      </c>
      <c r="BV24" s="15" t="s">
        <v>273</v>
      </c>
      <c r="BW24" s="15" t="s">
        <v>228</v>
      </c>
      <c r="BX24" s="15" t="s">
        <v>228</v>
      </c>
      <c r="BY24" s="15" t="s">
        <v>228</v>
      </c>
      <c r="BZ24" s="15" t="s">
        <v>228</v>
      </c>
      <c r="CA24" s="15" t="s">
        <v>273</v>
      </c>
      <c r="CB24" s="15" t="s">
        <v>228</v>
      </c>
      <c r="CC24" s="15" t="s">
        <v>65</v>
      </c>
      <c r="CD24" s="15" t="s">
        <v>273</v>
      </c>
      <c r="CE24" s="15" t="s">
        <v>228</v>
      </c>
      <c r="CF24" s="61" t="s">
        <v>273</v>
      </c>
      <c r="CG24" s="15" t="s">
        <v>228</v>
      </c>
      <c r="CH24" s="15" t="s">
        <v>273</v>
      </c>
    </row>
    <row r="25" spans="2:86" ht="18" x14ac:dyDescent="0.2">
      <c r="B25" s="78">
        <v>1</v>
      </c>
      <c r="C25" s="78"/>
      <c r="D25" s="77">
        <v>1</v>
      </c>
      <c r="E25" s="37"/>
      <c r="F25" s="35" t="s">
        <v>152</v>
      </c>
      <c r="G25" s="8">
        <f t="shared" si="2"/>
        <v>5</v>
      </c>
      <c r="H25" s="8">
        <f t="shared" si="3"/>
        <v>7</v>
      </c>
      <c r="I25" s="15" t="s">
        <v>65</v>
      </c>
      <c r="J25" s="15" t="s">
        <v>65</v>
      </c>
      <c r="K25" s="15" t="s">
        <v>65</v>
      </c>
      <c r="L25" s="15" t="s">
        <v>65</v>
      </c>
      <c r="M25" s="15" t="s">
        <v>65</v>
      </c>
      <c r="N25" s="15" t="s">
        <v>65</v>
      </c>
      <c r="O25" s="15" t="s">
        <v>65</v>
      </c>
      <c r="P25" s="15" t="s">
        <v>65</v>
      </c>
      <c r="Q25" s="15" t="s">
        <v>65</v>
      </c>
      <c r="R25" s="15" t="s">
        <v>65</v>
      </c>
      <c r="S25" s="15" t="s">
        <v>65</v>
      </c>
      <c r="T25" s="15" t="s">
        <v>65</v>
      </c>
      <c r="U25" s="15" t="s">
        <v>65</v>
      </c>
      <c r="V25" s="15" t="s">
        <v>65</v>
      </c>
      <c r="W25" s="15" t="s">
        <v>65</v>
      </c>
      <c r="X25" s="15" t="s">
        <v>65</v>
      </c>
      <c r="Y25" s="15" t="s">
        <v>65</v>
      </c>
      <c r="Z25" s="15" t="s">
        <v>65</v>
      </c>
      <c r="AA25" s="15" t="s">
        <v>65</v>
      </c>
      <c r="AB25" s="15" t="s">
        <v>65</v>
      </c>
      <c r="AC25" s="15" t="s">
        <v>65</v>
      </c>
      <c r="AD25" s="15" t="s">
        <v>65</v>
      </c>
      <c r="AE25" s="15" t="s">
        <v>65</v>
      </c>
      <c r="AF25" s="15" t="s">
        <v>65</v>
      </c>
      <c r="AG25" s="15" t="s">
        <v>65</v>
      </c>
      <c r="AH25" s="15" t="s">
        <v>65</v>
      </c>
      <c r="AI25" s="15" t="s">
        <v>65</v>
      </c>
      <c r="AJ25" s="15" t="s">
        <v>65</v>
      </c>
      <c r="AK25" s="15" t="s">
        <v>65</v>
      </c>
      <c r="AL25" s="15" t="s">
        <v>228</v>
      </c>
      <c r="AM25" s="15" t="s">
        <v>228</v>
      </c>
      <c r="AN25" s="139" t="s">
        <v>228</v>
      </c>
      <c r="AO25" s="146" t="s">
        <v>65</v>
      </c>
      <c r="AP25" s="15" t="s">
        <v>65</v>
      </c>
      <c r="AQ25" s="15" t="s">
        <v>65</v>
      </c>
      <c r="AR25" s="15" t="s">
        <v>65</v>
      </c>
      <c r="AS25" s="15" t="s">
        <v>65</v>
      </c>
      <c r="AT25" s="15" t="s">
        <v>65</v>
      </c>
      <c r="AU25" s="15" t="s">
        <v>65</v>
      </c>
      <c r="AV25" s="15" t="s">
        <v>65</v>
      </c>
      <c r="AW25" s="15" t="s">
        <v>65</v>
      </c>
      <c r="AX25" s="15" t="s">
        <v>65</v>
      </c>
      <c r="AY25" s="15" t="s">
        <v>65</v>
      </c>
      <c r="AZ25" s="15" t="s">
        <v>65</v>
      </c>
      <c r="BA25" s="15" t="s">
        <v>65</v>
      </c>
      <c r="BB25" s="15" t="s">
        <v>65</v>
      </c>
      <c r="BC25" s="15" t="s">
        <v>65</v>
      </c>
      <c r="BD25" s="15" t="s">
        <v>65</v>
      </c>
      <c r="BE25" s="15" t="s">
        <v>65</v>
      </c>
      <c r="BF25" s="15" t="s">
        <v>65</v>
      </c>
      <c r="BG25" s="15" t="s">
        <v>65</v>
      </c>
      <c r="BH25" s="15" t="s">
        <v>65</v>
      </c>
      <c r="BI25" s="15" t="s">
        <v>65</v>
      </c>
      <c r="BJ25" s="15" t="s">
        <v>65</v>
      </c>
      <c r="BK25" s="15" t="s">
        <v>65</v>
      </c>
      <c r="BL25" s="15" t="s">
        <v>65</v>
      </c>
      <c r="BM25" s="15" t="s">
        <v>273</v>
      </c>
      <c r="BN25" s="15" t="s">
        <v>228</v>
      </c>
      <c r="BO25" s="15" t="s">
        <v>273</v>
      </c>
      <c r="BP25" s="15" t="s">
        <v>273</v>
      </c>
      <c r="BQ25" s="15" t="s">
        <v>65</v>
      </c>
      <c r="BR25" s="15" t="s">
        <v>228</v>
      </c>
      <c r="BS25" s="15" t="s">
        <v>273</v>
      </c>
      <c r="BT25" s="15" t="s">
        <v>228</v>
      </c>
      <c r="BU25" s="15" t="s">
        <v>228</v>
      </c>
      <c r="BV25" s="15" t="s">
        <v>273</v>
      </c>
      <c r="BW25" s="15" t="s">
        <v>65</v>
      </c>
      <c r="BX25" s="15" t="s">
        <v>65</v>
      </c>
      <c r="BY25" s="15" t="s">
        <v>65</v>
      </c>
      <c r="BZ25" s="15" t="s">
        <v>65</v>
      </c>
      <c r="CA25" s="15" t="s">
        <v>65</v>
      </c>
      <c r="CB25" s="15" t="s">
        <v>65</v>
      </c>
      <c r="CC25" s="15" t="s">
        <v>65</v>
      </c>
      <c r="CD25" s="15" t="s">
        <v>65</v>
      </c>
      <c r="CE25" s="15" t="s">
        <v>65</v>
      </c>
      <c r="CF25" s="15" t="s">
        <v>65</v>
      </c>
      <c r="CG25" s="15" t="s">
        <v>65</v>
      </c>
      <c r="CH25" s="15" t="s">
        <v>65</v>
      </c>
    </row>
    <row r="26" spans="2:86" ht="18" x14ac:dyDescent="0.2">
      <c r="B26" s="78"/>
      <c r="C26" s="78"/>
      <c r="D26" s="77"/>
      <c r="E26" s="37"/>
      <c r="F26" s="35" t="s">
        <v>22</v>
      </c>
      <c r="G26" s="8">
        <f t="shared" si="2"/>
        <v>1</v>
      </c>
      <c r="H26" s="8">
        <f t="shared" si="3"/>
        <v>3</v>
      </c>
      <c r="I26" s="15" t="s">
        <v>65</v>
      </c>
      <c r="J26" s="15" t="s">
        <v>65</v>
      </c>
      <c r="K26" s="15" t="s">
        <v>65</v>
      </c>
      <c r="L26" s="15" t="s">
        <v>65</v>
      </c>
      <c r="M26" s="15" t="s">
        <v>65</v>
      </c>
      <c r="N26" s="15" t="s">
        <v>65</v>
      </c>
      <c r="O26" s="15" t="s">
        <v>65</v>
      </c>
      <c r="P26" s="15" t="s">
        <v>65</v>
      </c>
      <c r="Q26" s="15" t="s">
        <v>65</v>
      </c>
      <c r="R26" s="15" t="s">
        <v>65</v>
      </c>
      <c r="S26" s="15" t="s">
        <v>65</v>
      </c>
      <c r="T26" s="15" t="s">
        <v>65</v>
      </c>
      <c r="U26" s="15" t="s">
        <v>65</v>
      </c>
      <c r="V26" s="15" t="s">
        <v>65</v>
      </c>
      <c r="W26" s="15" t="s">
        <v>65</v>
      </c>
      <c r="X26" s="15" t="s">
        <v>65</v>
      </c>
      <c r="Y26" s="15" t="s">
        <v>65</v>
      </c>
      <c r="Z26" s="15" t="s">
        <v>65</v>
      </c>
      <c r="AA26" s="15" t="s">
        <v>65</v>
      </c>
      <c r="AB26" s="15" t="s">
        <v>65</v>
      </c>
      <c r="AC26" s="15" t="s">
        <v>65</v>
      </c>
      <c r="AD26" s="15" t="s">
        <v>65</v>
      </c>
      <c r="AE26" s="15" t="s">
        <v>65</v>
      </c>
      <c r="AF26" s="15" t="s">
        <v>65</v>
      </c>
      <c r="AG26" s="15" t="s">
        <v>65</v>
      </c>
      <c r="AH26" s="15" t="s">
        <v>65</v>
      </c>
      <c r="AI26" s="15" t="s">
        <v>65</v>
      </c>
      <c r="AJ26" s="15" t="s">
        <v>65</v>
      </c>
      <c r="AK26" s="15" t="s">
        <v>65</v>
      </c>
      <c r="AL26" s="15" t="s">
        <v>65</v>
      </c>
      <c r="AM26" s="15" t="s">
        <v>65</v>
      </c>
      <c r="AN26" s="139" t="s">
        <v>65</v>
      </c>
      <c r="AO26" s="146" t="s">
        <v>65</v>
      </c>
      <c r="AP26" s="15" t="s">
        <v>228</v>
      </c>
      <c r="AQ26" s="15" t="s">
        <v>65</v>
      </c>
      <c r="AR26" s="15" t="s">
        <v>65</v>
      </c>
      <c r="AS26" s="15" t="s">
        <v>65</v>
      </c>
      <c r="AT26" s="15" t="s">
        <v>228</v>
      </c>
      <c r="AU26" s="15" t="s">
        <v>65</v>
      </c>
      <c r="AV26" s="15" t="s">
        <v>228</v>
      </c>
      <c r="AW26" s="15" t="s">
        <v>65</v>
      </c>
      <c r="AX26" s="15" t="s">
        <v>65</v>
      </c>
      <c r="AY26" s="61" t="s">
        <v>273</v>
      </c>
      <c r="AZ26" s="15" t="s">
        <v>65</v>
      </c>
      <c r="BA26" s="15" t="s">
        <v>65</v>
      </c>
      <c r="BB26" s="15" t="s">
        <v>65</v>
      </c>
      <c r="BC26" s="15" t="s">
        <v>65</v>
      </c>
      <c r="BD26" s="15" t="s">
        <v>65</v>
      </c>
      <c r="BE26" s="15" t="s">
        <v>65</v>
      </c>
      <c r="BF26" s="15" t="s">
        <v>65</v>
      </c>
      <c r="BG26" s="15" t="s">
        <v>65</v>
      </c>
      <c r="BH26" s="15" t="s">
        <v>65</v>
      </c>
      <c r="BI26" s="15" t="s">
        <v>65</v>
      </c>
      <c r="BJ26" s="15" t="s">
        <v>65</v>
      </c>
      <c r="BK26" s="15" t="s">
        <v>65</v>
      </c>
      <c r="BL26" s="15" t="s">
        <v>65</v>
      </c>
      <c r="BM26" s="15" t="s">
        <v>65</v>
      </c>
      <c r="BN26" s="15" t="s">
        <v>65</v>
      </c>
      <c r="BO26" s="15" t="s">
        <v>65</v>
      </c>
      <c r="BP26" s="15" t="s">
        <v>65</v>
      </c>
      <c r="BQ26" s="15" t="s">
        <v>65</v>
      </c>
      <c r="BR26" s="15" t="s">
        <v>65</v>
      </c>
      <c r="BS26" s="15" t="s">
        <v>65</v>
      </c>
      <c r="BT26" s="15" t="s">
        <v>65</v>
      </c>
      <c r="BU26" s="15" t="s">
        <v>65</v>
      </c>
      <c r="BV26" s="15" t="s">
        <v>65</v>
      </c>
      <c r="BW26" s="15" t="s">
        <v>65</v>
      </c>
      <c r="BX26" s="15" t="s">
        <v>65</v>
      </c>
      <c r="BY26" s="15" t="s">
        <v>65</v>
      </c>
      <c r="BZ26" s="15" t="s">
        <v>65</v>
      </c>
      <c r="CA26" s="15" t="s">
        <v>65</v>
      </c>
      <c r="CB26" s="15" t="s">
        <v>65</v>
      </c>
      <c r="CC26" s="15" t="s">
        <v>65</v>
      </c>
      <c r="CD26" s="15" t="s">
        <v>65</v>
      </c>
      <c r="CE26" s="15" t="s">
        <v>65</v>
      </c>
      <c r="CF26" s="15" t="s">
        <v>65</v>
      </c>
      <c r="CG26" s="15" t="s">
        <v>65</v>
      </c>
      <c r="CH26" s="15" t="s">
        <v>65</v>
      </c>
    </row>
    <row r="27" spans="2:86" ht="18" x14ac:dyDescent="0.2">
      <c r="B27" s="78"/>
      <c r="C27" s="78"/>
      <c r="D27" s="77"/>
      <c r="E27" s="37"/>
      <c r="F27" s="35" t="s">
        <v>204</v>
      </c>
      <c r="G27" s="8">
        <f t="shared" si="2"/>
        <v>5</v>
      </c>
      <c r="H27" s="8">
        <f t="shared" si="3"/>
        <v>4</v>
      </c>
      <c r="I27" s="15" t="s">
        <v>228</v>
      </c>
      <c r="J27" s="15" t="s">
        <v>65</v>
      </c>
      <c r="K27" s="15" t="s">
        <v>65</v>
      </c>
      <c r="L27" s="15" t="s">
        <v>65</v>
      </c>
      <c r="M27" s="15" t="s">
        <v>65</v>
      </c>
      <c r="N27" s="15" t="s">
        <v>65</v>
      </c>
      <c r="O27" s="15" t="s">
        <v>65</v>
      </c>
      <c r="P27" s="15" t="s">
        <v>65</v>
      </c>
      <c r="Q27" s="15" t="s">
        <v>65</v>
      </c>
      <c r="R27" s="15" t="s">
        <v>273</v>
      </c>
      <c r="S27" s="15" t="s">
        <v>273</v>
      </c>
      <c r="T27" s="15" t="s">
        <v>65</v>
      </c>
      <c r="U27" s="15" t="s">
        <v>65</v>
      </c>
      <c r="V27" s="15" t="s">
        <v>65</v>
      </c>
      <c r="W27" s="15" t="s">
        <v>65</v>
      </c>
      <c r="X27" s="15" t="s">
        <v>228</v>
      </c>
      <c r="Y27" s="15" t="s">
        <v>65</v>
      </c>
      <c r="Z27" s="15" t="s">
        <v>273</v>
      </c>
      <c r="AA27" s="15" t="s">
        <v>228</v>
      </c>
      <c r="AB27" s="15" t="s">
        <v>273</v>
      </c>
      <c r="AC27" s="15" t="s">
        <v>65</v>
      </c>
      <c r="AD27" s="15" t="s">
        <v>228</v>
      </c>
      <c r="AE27" s="15" t="s">
        <v>65</v>
      </c>
      <c r="AF27" s="15" t="s">
        <v>65</v>
      </c>
      <c r="AG27" s="15" t="s">
        <v>65</v>
      </c>
      <c r="AH27" s="15" t="s">
        <v>273</v>
      </c>
      <c r="AI27" s="15" t="s">
        <v>65</v>
      </c>
      <c r="AJ27" s="15" t="s">
        <v>65</v>
      </c>
      <c r="AK27" s="15" t="s">
        <v>65</v>
      </c>
      <c r="AL27" s="15" t="s">
        <v>65</v>
      </c>
      <c r="AM27" s="15" t="s">
        <v>65</v>
      </c>
      <c r="AN27" s="139" t="s">
        <v>65</v>
      </c>
      <c r="AO27" s="146" t="s">
        <v>65</v>
      </c>
      <c r="AP27" s="15" t="s">
        <v>65</v>
      </c>
      <c r="AQ27" s="15" t="s">
        <v>65</v>
      </c>
      <c r="AR27" s="15" t="s">
        <v>65</v>
      </c>
      <c r="AS27" s="15" t="s">
        <v>65</v>
      </c>
      <c r="AT27" s="15" t="s">
        <v>65</v>
      </c>
      <c r="AU27" s="15" t="s">
        <v>65</v>
      </c>
      <c r="AV27" s="15" t="s">
        <v>65</v>
      </c>
      <c r="AW27" s="15" t="s">
        <v>65</v>
      </c>
      <c r="AX27" s="15" t="s">
        <v>65</v>
      </c>
      <c r="AY27" s="15" t="s">
        <v>65</v>
      </c>
      <c r="AZ27" s="15" t="s">
        <v>65</v>
      </c>
      <c r="BA27" s="15" t="s">
        <v>65</v>
      </c>
      <c r="BB27" s="15" t="s">
        <v>65</v>
      </c>
      <c r="BC27" s="15" t="s">
        <v>65</v>
      </c>
      <c r="BD27" s="15" t="s">
        <v>65</v>
      </c>
      <c r="BE27" s="15" t="s">
        <v>65</v>
      </c>
      <c r="BF27" s="15" t="s">
        <v>65</v>
      </c>
      <c r="BG27" s="15" t="s">
        <v>65</v>
      </c>
      <c r="BH27" s="15" t="s">
        <v>65</v>
      </c>
      <c r="BI27" s="15" t="s">
        <v>65</v>
      </c>
      <c r="BJ27" s="15" t="s">
        <v>65</v>
      </c>
      <c r="BK27" s="15" t="s">
        <v>65</v>
      </c>
      <c r="BL27" s="15" t="s">
        <v>65</v>
      </c>
      <c r="BM27" s="15" t="s">
        <v>65</v>
      </c>
      <c r="BN27" s="15" t="s">
        <v>65</v>
      </c>
      <c r="BO27" s="15" t="s">
        <v>65</v>
      </c>
      <c r="BP27" s="15" t="s">
        <v>65</v>
      </c>
      <c r="BQ27" s="15" t="s">
        <v>65</v>
      </c>
      <c r="BR27" s="15" t="s">
        <v>65</v>
      </c>
      <c r="BS27" s="15" t="s">
        <v>65</v>
      </c>
      <c r="BT27" s="15" t="s">
        <v>65</v>
      </c>
      <c r="BU27" s="15" t="s">
        <v>65</v>
      </c>
      <c r="BV27" s="15" t="s">
        <v>65</v>
      </c>
      <c r="BW27" s="15" t="s">
        <v>65</v>
      </c>
      <c r="BX27" s="15" t="s">
        <v>65</v>
      </c>
      <c r="BY27" s="15" t="s">
        <v>65</v>
      </c>
      <c r="BZ27" s="15" t="s">
        <v>65</v>
      </c>
      <c r="CA27" s="15" t="s">
        <v>65</v>
      </c>
      <c r="CB27" s="15" t="s">
        <v>65</v>
      </c>
      <c r="CC27" s="15" t="s">
        <v>65</v>
      </c>
      <c r="CD27" s="15" t="s">
        <v>65</v>
      </c>
      <c r="CE27" s="15" t="s">
        <v>65</v>
      </c>
      <c r="CF27" s="15" t="s">
        <v>65</v>
      </c>
      <c r="CG27" s="15" t="s">
        <v>65</v>
      </c>
      <c r="CH27" s="15" t="s">
        <v>65</v>
      </c>
    </row>
    <row r="28" spans="2:86" ht="18" x14ac:dyDescent="0.2">
      <c r="B28" s="78">
        <v>1</v>
      </c>
      <c r="C28" s="78"/>
      <c r="D28" s="77">
        <v>7</v>
      </c>
      <c r="E28" s="37"/>
      <c r="F28" s="35" t="s">
        <v>335</v>
      </c>
      <c r="G28" s="8">
        <f t="shared" si="2"/>
        <v>13</v>
      </c>
      <c r="H28" s="8">
        <f t="shared" si="3"/>
        <v>25</v>
      </c>
      <c r="I28" s="15" t="s">
        <v>65</v>
      </c>
      <c r="J28" s="15" t="s">
        <v>65</v>
      </c>
      <c r="K28" s="15" t="s">
        <v>65</v>
      </c>
      <c r="L28" s="15" t="s">
        <v>65</v>
      </c>
      <c r="M28" s="15" t="s">
        <v>65</v>
      </c>
      <c r="N28" s="15" t="s">
        <v>65</v>
      </c>
      <c r="O28" s="15" t="s">
        <v>65</v>
      </c>
      <c r="P28" s="15" t="s">
        <v>65</v>
      </c>
      <c r="Q28" s="15" t="s">
        <v>65</v>
      </c>
      <c r="R28" s="15" t="s">
        <v>65</v>
      </c>
      <c r="S28" s="15" t="s">
        <v>65</v>
      </c>
      <c r="T28" s="15" t="s">
        <v>65</v>
      </c>
      <c r="U28" s="15" t="s">
        <v>65</v>
      </c>
      <c r="V28" s="15" t="s">
        <v>65</v>
      </c>
      <c r="W28" s="15" t="s">
        <v>65</v>
      </c>
      <c r="X28" s="15" t="s">
        <v>65</v>
      </c>
      <c r="Y28" s="15" t="s">
        <v>65</v>
      </c>
      <c r="Z28" s="15" t="s">
        <v>65</v>
      </c>
      <c r="AA28" s="15" t="s">
        <v>228</v>
      </c>
      <c r="AB28" s="15" t="s">
        <v>65</v>
      </c>
      <c r="AC28" s="15" t="s">
        <v>228</v>
      </c>
      <c r="AD28" s="15" t="s">
        <v>65</v>
      </c>
      <c r="AE28" s="15" t="s">
        <v>228</v>
      </c>
      <c r="AF28" s="15" t="s">
        <v>273</v>
      </c>
      <c r="AG28" s="15" t="s">
        <v>65</v>
      </c>
      <c r="AH28" s="15" t="s">
        <v>65</v>
      </c>
      <c r="AI28" s="15" t="s">
        <v>228</v>
      </c>
      <c r="AJ28" s="15" t="s">
        <v>228</v>
      </c>
      <c r="AK28" s="15" t="s">
        <v>65</v>
      </c>
      <c r="AL28" s="15" t="s">
        <v>65</v>
      </c>
      <c r="AM28" s="15" t="s">
        <v>65</v>
      </c>
      <c r="AN28" s="139" t="s">
        <v>65</v>
      </c>
      <c r="AO28" s="146" t="s">
        <v>65</v>
      </c>
      <c r="AP28" s="15" t="s">
        <v>228</v>
      </c>
      <c r="AQ28" s="15" t="s">
        <v>228</v>
      </c>
      <c r="AR28" s="15" t="s">
        <v>228</v>
      </c>
      <c r="AS28" s="15" t="s">
        <v>228</v>
      </c>
      <c r="AT28" s="15" t="s">
        <v>228</v>
      </c>
      <c r="AU28" s="15" t="s">
        <v>228</v>
      </c>
      <c r="AV28" s="15" t="s">
        <v>228</v>
      </c>
      <c r="AW28" s="15" t="s">
        <v>228</v>
      </c>
      <c r="AX28" s="15" t="s">
        <v>228</v>
      </c>
      <c r="AY28" s="15" t="s">
        <v>273</v>
      </c>
      <c r="AZ28" s="15" t="s">
        <v>228</v>
      </c>
      <c r="BA28" s="15" t="s">
        <v>273</v>
      </c>
      <c r="BB28" s="15" t="s">
        <v>273</v>
      </c>
      <c r="BC28" s="15" t="s">
        <v>228</v>
      </c>
      <c r="BD28" s="15" t="s">
        <v>228</v>
      </c>
      <c r="BE28" s="15" t="s">
        <v>273</v>
      </c>
      <c r="BF28" s="15" t="s">
        <v>228</v>
      </c>
      <c r="BG28" s="15" t="s">
        <v>273</v>
      </c>
      <c r="BH28" s="15" t="s">
        <v>228</v>
      </c>
      <c r="BI28" s="15" t="s">
        <v>228</v>
      </c>
      <c r="BJ28" s="15" t="s">
        <v>273</v>
      </c>
      <c r="BK28" s="15" t="s">
        <v>273</v>
      </c>
      <c r="BL28" s="15" t="s">
        <v>273</v>
      </c>
      <c r="BM28" s="15" t="s">
        <v>273</v>
      </c>
      <c r="BN28" s="15" t="s">
        <v>228</v>
      </c>
      <c r="BO28" s="15" t="s">
        <v>273</v>
      </c>
      <c r="BP28" s="15" t="s">
        <v>273</v>
      </c>
      <c r="BQ28" s="15" t="s">
        <v>228</v>
      </c>
      <c r="BR28" s="15" t="s">
        <v>228</v>
      </c>
      <c r="BS28" s="15" t="s">
        <v>273</v>
      </c>
      <c r="BT28" s="15" t="s">
        <v>65</v>
      </c>
      <c r="BU28" s="15" t="s">
        <v>65</v>
      </c>
      <c r="BV28" s="15" t="s">
        <v>65</v>
      </c>
      <c r="BW28" s="15" t="s">
        <v>228</v>
      </c>
      <c r="BX28" s="15" t="s">
        <v>228</v>
      </c>
      <c r="BY28" s="15" t="s">
        <v>65</v>
      </c>
      <c r="BZ28" s="15" t="s">
        <v>65</v>
      </c>
      <c r="CA28" s="15" t="s">
        <v>65</v>
      </c>
      <c r="CB28" s="15" t="s">
        <v>65</v>
      </c>
      <c r="CC28" s="15" t="s">
        <v>65</v>
      </c>
      <c r="CD28" s="15" t="s">
        <v>65</v>
      </c>
      <c r="CE28" s="15" t="s">
        <v>65</v>
      </c>
      <c r="CF28" s="15" t="s">
        <v>65</v>
      </c>
      <c r="CG28" s="15" t="s">
        <v>65</v>
      </c>
      <c r="CH28" s="15" t="s">
        <v>65</v>
      </c>
    </row>
    <row r="29" spans="2:86" ht="18" customHeight="1" x14ac:dyDescent="0.2">
      <c r="B29" s="78"/>
      <c r="C29" s="78"/>
      <c r="D29" s="77"/>
      <c r="E29" s="37"/>
      <c r="F29" s="35" t="s">
        <v>57</v>
      </c>
      <c r="G29" s="8">
        <f t="shared" si="2"/>
        <v>1</v>
      </c>
      <c r="H29" s="8">
        <f t="shared" si="3"/>
        <v>2</v>
      </c>
      <c r="I29" s="15" t="s">
        <v>65</v>
      </c>
      <c r="J29" s="15" t="s">
        <v>65</v>
      </c>
      <c r="K29" s="15" t="s">
        <v>65</v>
      </c>
      <c r="L29" s="15" t="s">
        <v>65</v>
      </c>
      <c r="M29" s="15" t="s">
        <v>65</v>
      </c>
      <c r="N29" s="15" t="s">
        <v>65</v>
      </c>
      <c r="O29" s="15" t="s">
        <v>65</v>
      </c>
      <c r="P29" s="15" t="s">
        <v>65</v>
      </c>
      <c r="Q29" s="15" t="s">
        <v>65</v>
      </c>
      <c r="R29" s="15" t="s">
        <v>65</v>
      </c>
      <c r="S29" s="15" t="s">
        <v>65</v>
      </c>
      <c r="T29" s="15" t="s">
        <v>65</v>
      </c>
      <c r="U29" s="15" t="s">
        <v>65</v>
      </c>
      <c r="V29" s="15" t="s">
        <v>65</v>
      </c>
      <c r="W29" s="15" t="s">
        <v>65</v>
      </c>
      <c r="X29" s="15" t="s">
        <v>65</v>
      </c>
      <c r="Y29" s="15" t="s">
        <v>65</v>
      </c>
      <c r="Z29" s="15" t="s">
        <v>65</v>
      </c>
      <c r="AA29" s="15" t="s">
        <v>65</v>
      </c>
      <c r="AB29" s="15" t="s">
        <v>65</v>
      </c>
      <c r="AC29" s="15" t="s">
        <v>65</v>
      </c>
      <c r="AD29" s="15" t="s">
        <v>65</v>
      </c>
      <c r="AE29" s="15" t="s">
        <v>65</v>
      </c>
      <c r="AF29" s="15" t="s">
        <v>65</v>
      </c>
      <c r="AG29" s="15" t="s">
        <v>65</v>
      </c>
      <c r="AH29" s="15" t="s">
        <v>65</v>
      </c>
      <c r="AI29" s="15" t="s">
        <v>65</v>
      </c>
      <c r="AJ29" s="15" t="s">
        <v>65</v>
      </c>
      <c r="AK29" s="15" t="s">
        <v>65</v>
      </c>
      <c r="AL29" s="15" t="s">
        <v>65</v>
      </c>
      <c r="AM29" s="15" t="s">
        <v>65</v>
      </c>
      <c r="AN29" s="139" t="s">
        <v>65</v>
      </c>
      <c r="AO29" s="146" t="s">
        <v>65</v>
      </c>
      <c r="AP29" s="15" t="s">
        <v>65</v>
      </c>
      <c r="AQ29" s="15" t="s">
        <v>65</v>
      </c>
      <c r="AR29" s="15" t="s">
        <v>65</v>
      </c>
      <c r="AS29" s="15" t="s">
        <v>65</v>
      </c>
      <c r="AT29" s="15" t="s">
        <v>65</v>
      </c>
      <c r="AU29" s="15" t="s">
        <v>65</v>
      </c>
      <c r="AV29" s="15" t="s">
        <v>65</v>
      </c>
      <c r="AW29" s="15" t="s">
        <v>65</v>
      </c>
      <c r="AX29" s="15" t="s">
        <v>65</v>
      </c>
      <c r="AY29" s="15" t="s">
        <v>65</v>
      </c>
      <c r="AZ29" s="15" t="s">
        <v>65</v>
      </c>
      <c r="BA29" s="15" t="s">
        <v>65</v>
      </c>
      <c r="BB29" s="15" t="s">
        <v>65</v>
      </c>
      <c r="BC29" s="15" t="s">
        <v>65</v>
      </c>
      <c r="BD29" s="15" t="s">
        <v>65</v>
      </c>
      <c r="BE29" s="15" t="s">
        <v>65</v>
      </c>
      <c r="BF29" s="15" t="s">
        <v>65</v>
      </c>
      <c r="BG29" s="15" t="s">
        <v>65</v>
      </c>
      <c r="BH29" s="15" t="s">
        <v>65</v>
      </c>
      <c r="BI29" s="15" t="s">
        <v>65</v>
      </c>
      <c r="BJ29" s="15" t="s">
        <v>65</v>
      </c>
      <c r="BK29" s="15" t="s">
        <v>65</v>
      </c>
      <c r="BL29" s="15" t="s">
        <v>65</v>
      </c>
      <c r="BM29" s="15" t="s">
        <v>65</v>
      </c>
      <c r="BN29" s="15" t="s">
        <v>228</v>
      </c>
      <c r="BO29" s="15" t="s">
        <v>65</v>
      </c>
      <c r="BP29" s="15" t="s">
        <v>65</v>
      </c>
      <c r="BQ29" s="15" t="s">
        <v>65</v>
      </c>
      <c r="BR29" s="15" t="s">
        <v>65</v>
      </c>
      <c r="BS29" s="15" t="s">
        <v>65</v>
      </c>
      <c r="BT29" s="15" t="s">
        <v>65</v>
      </c>
      <c r="BU29" s="15" t="s">
        <v>228</v>
      </c>
      <c r="BV29" s="15" t="s">
        <v>273</v>
      </c>
      <c r="BW29" s="15" t="s">
        <v>65</v>
      </c>
      <c r="BX29" s="15" t="s">
        <v>65</v>
      </c>
      <c r="BY29" s="15" t="s">
        <v>65</v>
      </c>
      <c r="BZ29" s="15" t="s">
        <v>65</v>
      </c>
      <c r="CA29" s="15" t="s">
        <v>65</v>
      </c>
      <c r="CB29" s="15" t="s">
        <v>65</v>
      </c>
      <c r="CC29" s="15" t="s">
        <v>65</v>
      </c>
      <c r="CD29" s="15" t="s">
        <v>65</v>
      </c>
      <c r="CE29" s="15" t="s">
        <v>65</v>
      </c>
      <c r="CF29" s="15" t="s">
        <v>65</v>
      </c>
      <c r="CG29" s="15" t="s">
        <v>65</v>
      </c>
      <c r="CH29" s="15" t="s">
        <v>65</v>
      </c>
    </row>
    <row r="30" spans="2:86" ht="6.75" customHeight="1" x14ac:dyDescent="0.2">
      <c r="B30" s="78"/>
      <c r="C30" s="78"/>
      <c r="D30" s="77"/>
      <c r="E30" s="37"/>
      <c r="F30" s="45"/>
      <c r="G30" s="8"/>
      <c r="H30" s="8"/>
      <c r="I30" s="8"/>
      <c r="J30" s="8"/>
      <c r="K30" s="8"/>
      <c r="L30" s="8"/>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39"/>
      <c r="AO30" s="146"/>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row>
    <row r="31" spans="2:86" ht="18" x14ac:dyDescent="0.2">
      <c r="B31" s="78">
        <v>1</v>
      </c>
      <c r="C31" s="78"/>
      <c r="D31" s="77"/>
      <c r="E31" s="37"/>
      <c r="F31" s="35" t="s">
        <v>476</v>
      </c>
      <c r="G31" s="8">
        <f t="shared" ref="G31:G37" si="4">COUNTIF(I31:CH31,"x")</f>
        <v>10</v>
      </c>
      <c r="H31" s="8">
        <f t="shared" ref="H31:H37" si="5">COUNTIF(I31:CH31,"Si")</f>
        <v>16</v>
      </c>
      <c r="I31" s="15" t="s">
        <v>65</v>
      </c>
      <c r="J31" s="15" t="s">
        <v>65</v>
      </c>
      <c r="K31" s="15" t="s">
        <v>65</v>
      </c>
      <c r="L31" s="15" t="s">
        <v>65</v>
      </c>
      <c r="M31" s="15" t="s">
        <v>65</v>
      </c>
      <c r="N31" s="15" t="s">
        <v>65</v>
      </c>
      <c r="O31" s="15" t="s">
        <v>65</v>
      </c>
      <c r="P31" s="15" t="s">
        <v>65</v>
      </c>
      <c r="Q31" s="15" t="s">
        <v>65</v>
      </c>
      <c r="R31" s="15" t="s">
        <v>65</v>
      </c>
      <c r="S31" s="15" t="s">
        <v>65</v>
      </c>
      <c r="T31" s="15" t="s">
        <v>65</v>
      </c>
      <c r="U31" s="15" t="s">
        <v>65</v>
      </c>
      <c r="V31" s="15" t="s">
        <v>65</v>
      </c>
      <c r="W31" s="15" t="s">
        <v>65</v>
      </c>
      <c r="X31" s="15" t="s">
        <v>65</v>
      </c>
      <c r="Y31" s="15" t="s">
        <v>65</v>
      </c>
      <c r="Z31" s="15" t="s">
        <v>65</v>
      </c>
      <c r="AA31" s="15" t="s">
        <v>65</v>
      </c>
      <c r="AB31" s="15" t="s">
        <v>65</v>
      </c>
      <c r="AC31" s="15" t="s">
        <v>65</v>
      </c>
      <c r="AD31" s="15" t="s">
        <v>65</v>
      </c>
      <c r="AE31" s="15" t="s">
        <v>65</v>
      </c>
      <c r="AF31" s="15" t="s">
        <v>65</v>
      </c>
      <c r="AG31" s="15" t="s">
        <v>65</v>
      </c>
      <c r="AH31" s="15" t="s">
        <v>65</v>
      </c>
      <c r="AI31" s="15" t="s">
        <v>65</v>
      </c>
      <c r="AJ31" s="15" t="s">
        <v>65</v>
      </c>
      <c r="AK31" s="15" t="s">
        <v>65</v>
      </c>
      <c r="AL31" s="61" t="s">
        <v>65</v>
      </c>
      <c r="AM31" s="61" t="s">
        <v>65</v>
      </c>
      <c r="AN31" s="142" t="s">
        <v>65</v>
      </c>
      <c r="AO31" s="146" t="s">
        <v>65</v>
      </c>
      <c r="AP31" s="15" t="s">
        <v>65</v>
      </c>
      <c r="AQ31" s="15" t="s">
        <v>65</v>
      </c>
      <c r="AR31" s="15" t="s">
        <v>65</v>
      </c>
      <c r="AS31" s="15" t="s">
        <v>65</v>
      </c>
      <c r="AT31" s="15" t="s">
        <v>65</v>
      </c>
      <c r="AU31" s="15" t="s">
        <v>65</v>
      </c>
      <c r="AV31" s="15" t="s">
        <v>65</v>
      </c>
      <c r="AW31" s="15" t="s">
        <v>65</v>
      </c>
      <c r="AX31" s="15" t="s">
        <v>65</v>
      </c>
      <c r="AY31" s="15" t="s">
        <v>65</v>
      </c>
      <c r="AZ31" s="61" t="s">
        <v>228</v>
      </c>
      <c r="BA31" s="15" t="s">
        <v>65</v>
      </c>
      <c r="BB31" s="15" t="s">
        <v>65</v>
      </c>
      <c r="BC31" s="61" t="s">
        <v>228</v>
      </c>
      <c r="BD31" s="61" t="s">
        <v>228</v>
      </c>
      <c r="BE31" s="15" t="s">
        <v>65</v>
      </c>
      <c r="BF31" s="15" t="s">
        <v>228</v>
      </c>
      <c r="BG31" s="15" t="s">
        <v>65</v>
      </c>
      <c r="BH31" s="15" t="s">
        <v>228</v>
      </c>
      <c r="BI31" s="15" t="s">
        <v>228</v>
      </c>
      <c r="BJ31" s="15" t="s">
        <v>273</v>
      </c>
      <c r="BK31" s="15" t="s">
        <v>273</v>
      </c>
      <c r="BL31" s="15" t="s">
        <v>273</v>
      </c>
      <c r="BM31" s="15" t="s">
        <v>273</v>
      </c>
      <c r="BN31" s="15" t="s">
        <v>228</v>
      </c>
      <c r="BO31" s="15" t="s">
        <v>273</v>
      </c>
      <c r="BP31" s="15" t="s">
        <v>273</v>
      </c>
      <c r="BQ31" s="15" t="s">
        <v>228</v>
      </c>
      <c r="BR31" s="15" t="s">
        <v>228</v>
      </c>
      <c r="BS31" s="15" t="s">
        <v>65</v>
      </c>
      <c r="BT31" s="15" t="s">
        <v>65</v>
      </c>
      <c r="BU31" s="15" t="s">
        <v>65</v>
      </c>
      <c r="BV31" s="61" t="s">
        <v>273</v>
      </c>
      <c r="BW31" s="15" t="s">
        <v>228</v>
      </c>
      <c r="BX31" s="15" t="s">
        <v>65</v>
      </c>
      <c r="BY31" s="15" t="s">
        <v>228</v>
      </c>
      <c r="BZ31" s="15" t="s">
        <v>228</v>
      </c>
      <c r="CA31" s="15" t="s">
        <v>273</v>
      </c>
      <c r="CB31" s="15" t="s">
        <v>228</v>
      </c>
      <c r="CC31" s="15" t="s">
        <v>228</v>
      </c>
      <c r="CD31" s="15" t="s">
        <v>65</v>
      </c>
      <c r="CE31" s="15" t="s">
        <v>228</v>
      </c>
      <c r="CF31" s="61" t="s">
        <v>273</v>
      </c>
      <c r="CG31" s="15" t="s">
        <v>228</v>
      </c>
      <c r="CH31" s="15" t="s">
        <v>273</v>
      </c>
    </row>
    <row r="32" spans="2:86" ht="18" x14ac:dyDescent="0.2">
      <c r="B32" s="78">
        <v>4</v>
      </c>
      <c r="C32" s="78">
        <v>2</v>
      </c>
      <c r="D32" s="77">
        <v>7</v>
      </c>
      <c r="E32" s="37"/>
      <c r="F32" s="35" t="s">
        <v>40</v>
      </c>
      <c r="G32" s="8">
        <f t="shared" si="4"/>
        <v>21</v>
      </c>
      <c r="H32" s="8">
        <f t="shared" si="5"/>
        <v>33</v>
      </c>
      <c r="I32" s="61" t="s">
        <v>228</v>
      </c>
      <c r="J32" s="61" t="s">
        <v>228</v>
      </c>
      <c r="K32" s="61" t="s">
        <v>228</v>
      </c>
      <c r="L32" s="61" t="s">
        <v>228</v>
      </c>
      <c r="M32" s="61" t="s">
        <v>65</v>
      </c>
      <c r="N32" s="61" t="s">
        <v>65</v>
      </c>
      <c r="O32" s="61" t="s">
        <v>228</v>
      </c>
      <c r="P32" s="61" t="s">
        <v>273</v>
      </c>
      <c r="Q32" s="61" t="s">
        <v>228</v>
      </c>
      <c r="R32" s="61" t="s">
        <v>273</v>
      </c>
      <c r="S32" s="61" t="s">
        <v>273</v>
      </c>
      <c r="T32" s="61" t="s">
        <v>228</v>
      </c>
      <c r="U32" s="61" t="s">
        <v>228</v>
      </c>
      <c r="V32" s="61" t="s">
        <v>228</v>
      </c>
      <c r="W32" s="61" t="s">
        <v>273</v>
      </c>
      <c r="X32" s="61" t="s">
        <v>228</v>
      </c>
      <c r="Y32" s="61" t="s">
        <v>273</v>
      </c>
      <c r="Z32" s="61" t="s">
        <v>273</v>
      </c>
      <c r="AA32" s="61" t="s">
        <v>228</v>
      </c>
      <c r="AB32" s="61" t="s">
        <v>273</v>
      </c>
      <c r="AC32" s="61" t="s">
        <v>228</v>
      </c>
      <c r="AD32" s="61" t="s">
        <v>228</v>
      </c>
      <c r="AE32" s="61" t="s">
        <v>65</v>
      </c>
      <c r="AF32" s="61" t="s">
        <v>273</v>
      </c>
      <c r="AG32" s="61" t="s">
        <v>273</v>
      </c>
      <c r="AH32" s="61" t="s">
        <v>273</v>
      </c>
      <c r="AI32" s="61" t="s">
        <v>228</v>
      </c>
      <c r="AJ32" s="61" t="s">
        <v>228</v>
      </c>
      <c r="AK32" s="61" t="s">
        <v>273</v>
      </c>
      <c r="AL32" s="61" t="s">
        <v>65</v>
      </c>
      <c r="AM32" s="61" t="s">
        <v>65</v>
      </c>
      <c r="AN32" s="142" t="s">
        <v>65</v>
      </c>
      <c r="AO32" s="145" t="s">
        <v>228</v>
      </c>
      <c r="AP32" s="61" t="s">
        <v>228</v>
      </c>
      <c r="AQ32" s="61" t="s">
        <v>65</v>
      </c>
      <c r="AR32" s="61" t="s">
        <v>228</v>
      </c>
      <c r="AS32" s="61" t="s">
        <v>228</v>
      </c>
      <c r="AT32" s="61" t="s">
        <v>228</v>
      </c>
      <c r="AU32" s="61" t="s">
        <v>228</v>
      </c>
      <c r="AV32" s="61" t="s">
        <v>228</v>
      </c>
      <c r="AW32" s="61" t="s">
        <v>65</v>
      </c>
      <c r="AX32" s="61" t="s">
        <v>65</v>
      </c>
      <c r="AY32" s="61" t="s">
        <v>65</v>
      </c>
      <c r="AZ32" s="61" t="s">
        <v>228</v>
      </c>
      <c r="BA32" s="61" t="s">
        <v>273</v>
      </c>
      <c r="BB32" s="61" t="s">
        <v>273</v>
      </c>
      <c r="BC32" s="61" t="s">
        <v>228</v>
      </c>
      <c r="BD32" s="61" t="s">
        <v>228</v>
      </c>
      <c r="BE32" s="61" t="s">
        <v>273</v>
      </c>
      <c r="BF32" s="61" t="s">
        <v>228</v>
      </c>
      <c r="BG32" s="61" t="s">
        <v>273</v>
      </c>
      <c r="BH32" s="61" t="s">
        <v>228</v>
      </c>
      <c r="BI32" s="61" t="s">
        <v>228</v>
      </c>
      <c r="BJ32" s="61" t="s">
        <v>273</v>
      </c>
      <c r="BK32" s="61" t="s">
        <v>273</v>
      </c>
      <c r="BL32" s="61" t="s">
        <v>273</v>
      </c>
      <c r="BM32" s="61" t="s">
        <v>65</v>
      </c>
      <c r="BN32" s="61" t="s">
        <v>65</v>
      </c>
      <c r="BO32" s="61" t="s">
        <v>65</v>
      </c>
      <c r="BP32" s="61" t="s">
        <v>65</v>
      </c>
      <c r="BQ32" s="61" t="s">
        <v>65</v>
      </c>
      <c r="BR32" s="61" t="s">
        <v>228</v>
      </c>
      <c r="BS32" s="61" t="s">
        <v>65</v>
      </c>
      <c r="BT32" s="61" t="s">
        <v>228</v>
      </c>
      <c r="BU32" s="61" t="s">
        <v>228</v>
      </c>
      <c r="BV32" s="61" t="s">
        <v>273</v>
      </c>
      <c r="BW32" s="61" t="s">
        <v>228</v>
      </c>
      <c r="BX32" s="61" t="s">
        <v>65</v>
      </c>
      <c r="BY32" s="61" t="s">
        <v>65</v>
      </c>
      <c r="BZ32" s="61" t="s">
        <v>65</v>
      </c>
      <c r="CA32" s="61" t="s">
        <v>65</v>
      </c>
      <c r="CB32" s="61" t="s">
        <v>65</v>
      </c>
      <c r="CC32" s="61" t="s">
        <v>65</v>
      </c>
      <c r="CD32" s="61" t="s">
        <v>65</v>
      </c>
      <c r="CE32" s="61" t="s">
        <v>65</v>
      </c>
      <c r="CF32" s="61" t="s">
        <v>273</v>
      </c>
      <c r="CG32" s="61" t="s">
        <v>228</v>
      </c>
      <c r="CH32" s="61" t="s">
        <v>273</v>
      </c>
    </row>
    <row r="33" spans="2:87" ht="18" x14ac:dyDescent="0.2">
      <c r="B33" s="78">
        <v>1</v>
      </c>
      <c r="C33" s="78">
        <v>4</v>
      </c>
      <c r="D33" s="77">
        <v>4</v>
      </c>
      <c r="E33" s="37"/>
      <c r="F33" s="35" t="s">
        <v>88</v>
      </c>
      <c r="G33" s="8">
        <f t="shared" si="4"/>
        <v>22</v>
      </c>
      <c r="H33" s="8">
        <f t="shared" si="5"/>
        <v>20</v>
      </c>
      <c r="I33" s="61" t="s">
        <v>228</v>
      </c>
      <c r="J33" s="61" t="s">
        <v>228</v>
      </c>
      <c r="K33" s="61" t="s">
        <v>228</v>
      </c>
      <c r="L33" s="61" t="s">
        <v>228</v>
      </c>
      <c r="M33" s="61" t="s">
        <v>228</v>
      </c>
      <c r="N33" s="61" t="s">
        <v>228</v>
      </c>
      <c r="O33" s="61" t="s">
        <v>228</v>
      </c>
      <c r="P33" s="61" t="s">
        <v>273</v>
      </c>
      <c r="Q33" s="61" t="s">
        <v>228</v>
      </c>
      <c r="R33" s="61" t="s">
        <v>273</v>
      </c>
      <c r="S33" s="61" t="s">
        <v>273</v>
      </c>
      <c r="T33" s="61" t="s">
        <v>65</v>
      </c>
      <c r="U33" s="61" t="s">
        <v>65</v>
      </c>
      <c r="V33" s="61" t="s">
        <v>65</v>
      </c>
      <c r="W33" s="61" t="s">
        <v>273</v>
      </c>
      <c r="X33" s="61" t="s">
        <v>228</v>
      </c>
      <c r="Y33" s="61" t="s">
        <v>273</v>
      </c>
      <c r="Z33" s="61" t="s">
        <v>273</v>
      </c>
      <c r="AA33" s="61" t="s">
        <v>65</v>
      </c>
      <c r="AB33" s="61" t="s">
        <v>273</v>
      </c>
      <c r="AC33" s="61" t="s">
        <v>65</v>
      </c>
      <c r="AD33" s="61" t="s">
        <v>228</v>
      </c>
      <c r="AE33" s="61" t="s">
        <v>228</v>
      </c>
      <c r="AF33" s="61" t="s">
        <v>65</v>
      </c>
      <c r="AG33" s="61" t="s">
        <v>273</v>
      </c>
      <c r="AH33" s="61" t="s">
        <v>273</v>
      </c>
      <c r="AI33" s="61" t="s">
        <v>65</v>
      </c>
      <c r="AJ33" s="61" t="s">
        <v>228</v>
      </c>
      <c r="AK33" s="61" t="s">
        <v>273</v>
      </c>
      <c r="AL33" s="61" t="s">
        <v>65</v>
      </c>
      <c r="AM33" s="61" t="s">
        <v>65</v>
      </c>
      <c r="AN33" s="142" t="s">
        <v>65</v>
      </c>
      <c r="AO33" s="145" t="s">
        <v>65</v>
      </c>
      <c r="AP33" s="61" t="s">
        <v>65</v>
      </c>
      <c r="AQ33" s="61" t="s">
        <v>65</v>
      </c>
      <c r="AR33" s="61" t="s">
        <v>65</v>
      </c>
      <c r="AS33" s="61" t="s">
        <v>65</v>
      </c>
      <c r="AT33" s="61" t="s">
        <v>65</v>
      </c>
      <c r="AU33" s="61" t="s">
        <v>65</v>
      </c>
      <c r="AV33" s="61" t="s">
        <v>65</v>
      </c>
      <c r="AW33" s="61" t="s">
        <v>65</v>
      </c>
      <c r="AX33" s="61" t="s">
        <v>65</v>
      </c>
      <c r="AY33" s="61" t="s">
        <v>65</v>
      </c>
      <c r="AZ33" s="61" t="s">
        <v>65</v>
      </c>
      <c r="BA33" s="61" t="s">
        <v>65</v>
      </c>
      <c r="BB33" s="61" t="s">
        <v>65</v>
      </c>
      <c r="BC33" s="61" t="s">
        <v>228</v>
      </c>
      <c r="BD33" s="61" t="s">
        <v>228</v>
      </c>
      <c r="BE33" s="61" t="s">
        <v>273</v>
      </c>
      <c r="BF33" s="61" t="s">
        <v>228</v>
      </c>
      <c r="BG33" s="61" t="s">
        <v>65</v>
      </c>
      <c r="BH33" s="61" t="s">
        <v>65</v>
      </c>
      <c r="BI33" s="61" t="s">
        <v>228</v>
      </c>
      <c r="BJ33" s="61" t="s">
        <v>273</v>
      </c>
      <c r="BK33" s="61" t="s">
        <v>273</v>
      </c>
      <c r="BL33" s="61" t="s">
        <v>273</v>
      </c>
      <c r="BM33" s="61" t="s">
        <v>65</v>
      </c>
      <c r="BN33" s="61" t="s">
        <v>65</v>
      </c>
      <c r="BO33" s="61" t="s">
        <v>273</v>
      </c>
      <c r="BP33" s="61" t="s">
        <v>273</v>
      </c>
      <c r="BQ33" s="61" t="s">
        <v>228</v>
      </c>
      <c r="BR33" s="61" t="s">
        <v>65</v>
      </c>
      <c r="BS33" s="61" t="s">
        <v>273</v>
      </c>
      <c r="BT33" s="61" t="s">
        <v>65</v>
      </c>
      <c r="BU33" s="61" t="s">
        <v>228</v>
      </c>
      <c r="BV33" s="61" t="s">
        <v>273</v>
      </c>
      <c r="BW33" s="61" t="s">
        <v>65</v>
      </c>
      <c r="BX33" s="61" t="s">
        <v>65</v>
      </c>
      <c r="BY33" s="61" t="s">
        <v>228</v>
      </c>
      <c r="BZ33" s="61" t="s">
        <v>228</v>
      </c>
      <c r="CA33" s="61" t="s">
        <v>273</v>
      </c>
      <c r="CB33" s="61" t="s">
        <v>65</v>
      </c>
      <c r="CC33" s="61" t="s">
        <v>65</v>
      </c>
      <c r="CD33" s="61" t="s">
        <v>273</v>
      </c>
      <c r="CE33" s="61" t="s">
        <v>65</v>
      </c>
      <c r="CF33" s="61" t="s">
        <v>273</v>
      </c>
      <c r="CG33" s="61" t="s">
        <v>65</v>
      </c>
      <c r="CH33" s="61" t="s">
        <v>273</v>
      </c>
    </row>
    <row r="34" spans="2:87" ht="18" x14ac:dyDescent="0.2">
      <c r="B34" s="78"/>
      <c r="C34" s="78"/>
      <c r="D34" s="77"/>
      <c r="E34" s="37"/>
      <c r="F34" s="35" t="s">
        <v>208</v>
      </c>
      <c r="G34" s="8">
        <f t="shared" si="4"/>
        <v>13</v>
      </c>
      <c r="H34" s="8">
        <f t="shared" si="5"/>
        <v>14</v>
      </c>
      <c r="I34" s="61" t="s">
        <v>228</v>
      </c>
      <c r="J34" s="61" t="s">
        <v>228</v>
      </c>
      <c r="K34" s="61" t="s">
        <v>228</v>
      </c>
      <c r="L34" s="61" t="s">
        <v>228</v>
      </c>
      <c r="M34" s="61" t="s">
        <v>228</v>
      </c>
      <c r="N34" s="61" t="s">
        <v>65</v>
      </c>
      <c r="O34" s="61" t="s">
        <v>228</v>
      </c>
      <c r="P34" s="61" t="s">
        <v>273</v>
      </c>
      <c r="Q34" s="61" t="s">
        <v>65</v>
      </c>
      <c r="R34" s="61" t="s">
        <v>273</v>
      </c>
      <c r="S34" s="61" t="s">
        <v>273</v>
      </c>
      <c r="T34" s="61" t="s">
        <v>65</v>
      </c>
      <c r="U34" s="61" t="s">
        <v>65</v>
      </c>
      <c r="V34" s="61" t="s">
        <v>65</v>
      </c>
      <c r="W34" s="61" t="s">
        <v>65</v>
      </c>
      <c r="X34" s="61" t="s">
        <v>65</v>
      </c>
      <c r="Y34" s="61" t="s">
        <v>273</v>
      </c>
      <c r="Z34" s="61" t="s">
        <v>273</v>
      </c>
      <c r="AA34" s="61" t="s">
        <v>228</v>
      </c>
      <c r="AB34" s="61" t="s">
        <v>273</v>
      </c>
      <c r="AC34" s="61" t="s">
        <v>65</v>
      </c>
      <c r="AD34" s="61" t="s">
        <v>228</v>
      </c>
      <c r="AE34" s="61" t="s">
        <v>65</v>
      </c>
      <c r="AF34" s="61" t="s">
        <v>273</v>
      </c>
      <c r="AG34" s="61" t="s">
        <v>273</v>
      </c>
      <c r="AH34" s="61" t="s">
        <v>65</v>
      </c>
      <c r="AI34" s="61" t="s">
        <v>65</v>
      </c>
      <c r="AJ34" s="61" t="s">
        <v>228</v>
      </c>
      <c r="AK34" s="61" t="s">
        <v>273</v>
      </c>
      <c r="AL34" s="61" t="s">
        <v>65</v>
      </c>
      <c r="AM34" s="61" t="s">
        <v>228</v>
      </c>
      <c r="AN34" s="142" t="s">
        <v>65</v>
      </c>
      <c r="AO34" s="145" t="s">
        <v>65</v>
      </c>
      <c r="AP34" s="61" t="s">
        <v>65</v>
      </c>
      <c r="AQ34" s="61" t="s">
        <v>228</v>
      </c>
      <c r="AR34" s="61" t="s">
        <v>65</v>
      </c>
      <c r="AS34" s="61" t="s">
        <v>65</v>
      </c>
      <c r="AT34" s="61" t="s">
        <v>65</v>
      </c>
      <c r="AU34" s="61" t="s">
        <v>65</v>
      </c>
      <c r="AV34" s="61" t="s">
        <v>228</v>
      </c>
      <c r="AW34" s="61" t="s">
        <v>65</v>
      </c>
      <c r="AX34" s="61" t="s">
        <v>65</v>
      </c>
      <c r="AY34" s="61" t="s">
        <v>273</v>
      </c>
      <c r="AZ34" s="61" t="s">
        <v>228</v>
      </c>
      <c r="BA34" s="61" t="s">
        <v>273</v>
      </c>
      <c r="BB34" s="61" t="s">
        <v>65</v>
      </c>
      <c r="BC34" s="61" t="s">
        <v>65</v>
      </c>
      <c r="BD34" s="61" t="s">
        <v>228</v>
      </c>
      <c r="BE34" s="61" t="s">
        <v>273</v>
      </c>
      <c r="BF34" s="61" t="s">
        <v>65</v>
      </c>
      <c r="BG34" s="61" t="s">
        <v>65</v>
      </c>
      <c r="BH34" s="61" t="s">
        <v>65</v>
      </c>
      <c r="BI34" s="61" t="s">
        <v>65</v>
      </c>
      <c r="BJ34" s="61" t="s">
        <v>65</v>
      </c>
      <c r="BK34" s="61" t="s">
        <v>65</v>
      </c>
      <c r="BL34" s="61" t="s">
        <v>65</v>
      </c>
      <c r="BM34" s="61" t="s">
        <v>65</v>
      </c>
      <c r="BN34" s="61" t="s">
        <v>65</v>
      </c>
      <c r="BO34" s="61" t="s">
        <v>273</v>
      </c>
      <c r="BP34" s="61" t="s">
        <v>65</v>
      </c>
      <c r="BQ34" s="61" t="s">
        <v>65</v>
      </c>
      <c r="BR34" s="61" t="s">
        <v>65</v>
      </c>
      <c r="BS34" s="61" t="s">
        <v>65</v>
      </c>
      <c r="BT34" s="61" t="s">
        <v>65</v>
      </c>
      <c r="BU34" s="61" t="s">
        <v>65</v>
      </c>
      <c r="BV34" s="61" t="s">
        <v>65</v>
      </c>
      <c r="BW34" s="61" t="s">
        <v>65</v>
      </c>
      <c r="BX34" s="61" t="s">
        <v>65</v>
      </c>
      <c r="BY34" s="61" t="s">
        <v>65</v>
      </c>
      <c r="BZ34" s="61" t="s">
        <v>65</v>
      </c>
      <c r="CA34" s="61" t="s">
        <v>65</v>
      </c>
      <c r="CB34" s="61" t="s">
        <v>65</v>
      </c>
      <c r="CC34" s="61" t="s">
        <v>65</v>
      </c>
      <c r="CD34" s="61" t="s">
        <v>65</v>
      </c>
      <c r="CE34" s="61" t="s">
        <v>65</v>
      </c>
      <c r="CF34" s="61" t="s">
        <v>65</v>
      </c>
      <c r="CG34" s="61" t="s">
        <v>65</v>
      </c>
      <c r="CH34" s="61" t="s">
        <v>65</v>
      </c>
    </row>
    <row r="35" spans="2:87" ht="18" x14ac:dyDescent="0.2">
      <c r="B35" s="78"/>
      <c r="C35" s="78"/>
      <c r="D35" s="77"/>
      <c r="E35" s="37"/>
      <c r="F35" s="35" t="s">
        <v>153</v>
      </c>
      <c r="G35" s="8">
        <f t="shared" si="4"/>
        <v>3</v>
      </c>
      <c r="H35" s="8">
        <f t="shared" si="5"/>
        <v>1</v>
      </c>
      <c r="I35" s="61" t="s">
        <v>65</v>
      </c>
      <c r="J35" s="61" t="s">
        <v>65</v>
      </c>
      <c r="K35" s="61" t="s">
        <v>65</v>
      </c>
      <c r="L35" s="61" t="s">
        <v>65</v>
      </c>
      <c r="M35" s="61" t="s">
        <v>65</v>
      </c>
      <c r="N35" s="61" t="s">
        <v>65</v>
      </c>
      <c r="O35" s="61" t="s">
        <v>65</v>
      </c>
      <c r="P35" s="61" t="s">
        <v>65</v>
      </c>
      <c r="Q35" s="61" t="s">
        <v>65</v>
      </c>
      <c r="R35" s="61" t="s">
        <v>65</v>
      </c>
      <c r="S35" s="61" t="s">
        <v>65</v>
      </c>
      <c r="T35" s="61" t="s">
        <v>65</v>
      </c>
      <c r="U35" s="61" t="s">
        <v>65</v>
      </c>
      <c r="V35" s="61" t="s">
        <v>65</v>
      </c>
      <c r="W35" s="61" t="s">
        <v>65</v>
      </c>
      <c r="X35" s="61" t="s">
        <v>65</v>
      </c>
      <c r="Y35" s="61" t="s">
        <v>65</v>
      </c>
      <c r="Z35" s="61" t="s">
        <v>65</v>
      </c>
      <c r="AA35" s="61" t="s">
        <v>65</v>
      </c>
      <c r="AB35" s="61" t="s">
        <v>65</v>
      </c>
      <c r="AC35" s="61" t="s">
        <v>65</v>
      </c>
      <c r="AD35" s="61" t="s">
        <v>65</v>
      </c>
      <c r="AE35" s="61" t="s">
        <v>65</v>
      </c>
      <c r="AF35" s="61" t="s">
        <v>65</v>
      </c>
      <c r="AG35" s="61" t="s">
        <v>273</v>
      </c>
      <c r="AH35" s="61" t="s">
        <v>65</v>
      </c>
      <c r="AI35" s="61" t="s">
        <v>65</v>
      </c>
      <c r="AJ35" s="61" t="s">
        <v>65</v>
      </c>
      <c r="AK35" s="61" t="s">
        <v>273</v>
      </c>
      <c r="AL35" s="61" t="s">
        <v>65</v>
      </c>
      <c r="AM35" s="61" t="s">
        <v>65</v>
      </c>
      <c r="AN35" s="142" t="s">
        <v>65</v>
      </c>
      <c r="AO35" s="145" t="s">
        <v>65</v>
      </c>
      <c r="AP35" s="61" t="s">
        <v>65</v>
      </c>
      <c r="AQ35" s="61" t="s">
        <v>65</v>
      </c>
      <c r="AR35" s="61" t="s">
        <v>65</v>
      </c>
      <c r="AS35" s="61" t="s">
        <v>65</v>
      </c>
      <c r="AT35" s="61" t="s">
        <v>65</v>
      </c>
      <c r="AU35" s="61" t="s">
        <v>65</v>
      </c>
      <c r="AV35" s="61" t="s">
        <v>65</v>
      </c>
      <c r="AW35" s="61" t="s">
        <v>65</v>
      </c>
      <c r="AX35" s="61" t="s">
        <v>65</v>
      </c>
      <c r="AY35" s="61" t="s">
        <v>65</v>
      </c>
      <c r="AZ35" s="61" t="s">
        <v>65</v>
      </c>
      <c r="BA35" s="61" t="s">
        <v>65</v>
      </c>
      <c r="BB35" s="61" t="s">
        <v>65</v>
      </c>
      <c r="BC35" s="61" t="s">
        <v>65</v>
      </c>
      <c r="BD35" s="61" t="s">
        <v>65</v>
      </c>
      <c r="BE35" s="61" t="s">
        <v>65</v>
      </c>
      <c r="BF35" s="61" t="s">
        <v>65</v>
      </c>
      <c r="BG35" s="61" t="s">
        <v>65</v>
      </c>
      <c r="BH35" s="61" t="s">
        <v>65</v>
      </c>
      <c r="BI35" s="61" t="s">
        <v>65</v>
      </c>
      <c r="BJ35" s="61" t="s">
        <v>65</v>
      </c>
      <c r="BK35" s="61" t="s">
        <v>65</v>
      </c>
      <c r="BL35" s="61" t="s">
        <v>65</v>
      </c>
      <c r="BM35" s="61" t="s">
        <v>65</v>
      </c>
      <c r="BN35" s="61" t="s">
        <v>65</v>
      </c>
      <c r="BO35" s="61" t="s">
        <v>65</v>
      </c>
      <c r="BP35" s="61" t="s">
        <v>65</v>
      </c>
      <c r="BQ35" s="61" t="s">
        <v>65</v>
      </c>
      <c r="BR35" s="61" t="s">
        <v>65</v>
      </c>
      <c r="BS35" s="61" t="s">
        <v>65</v>
      </c>
      <c r="BT35" s="61" t="s">
        <v>65</v>
      </c>
      <c r="BU35" s="61" t="s">
        <v>228</v>
      </c>
      <c r="BV35" s="61" t="s">
        <v>273</v>
      </c>
      <c r="BW35" s="61" t="s">
        <v>65</v>
      </c>
      <c r="BX35" s="61" t="s">
        <v>65</v>
      </c>
      <c r="BY35" s="61" t="s">
        <v>65</v>
      </c>
      <c r="BZ35" s="61" t="s">
        <v>65</v>
      </c>
      <c r="CA35" s="61" t="s">
        <v>65</v>
      </c>
      <c r="CB35" s="61" t="s">
        <v>65</v>
      </c>
      <c r="CC35" s="61" t="s">
        <v>65</v>
      </c>
      <c r="CD35" s="61" t="s">
        <v>65</v>
      </c>
      <c r="CE35" s="61" t="s">
        <v>65</v>
      </c>
      <c r="CF35" s="61" t="s">
        <v>65</v>
      </c>
      <c r="CG35" s="61" t="s">
        <v>65</v>
      </c>
      <c r="CH35" s="61" t="s">
        <v>65</v>
      </c>
    </row>
    <row r="36" spans="2:87" ht="18" x14ac:dyDescent="0.2">
      <c r="B36" s="78">
        <v>1</v>
      </c>
      <c r="C36" s="78">
        <v>3</v>
      </c>
      <c r="D36" s="77">
        <v>2</v>
      </c>
      <c r="E36" s="37"/>
      <c r="F36" s="35" t="s">
        <v>356</v>
      </c>
      <c r="G36" s="8">
        <f t="shared" si="4"/>
        <v>17</v>
      </c>
      <c r="H36" s="8">
        <f t="shared" si="5"/>
        <v>28</v>
      </c>
      <c r="I36" s="61" t="s">
        <v>65</v>
      </c>
      <c r="J36" s="61" t="s">
        <v>65</v>
      </c>
      <c r="K36" s="61" t="s">
        <v>65</v>
      </c>
      <c r="L36" s="61" t="s">
        <v>65</v>
      </c>
      <c r="M36" s="61" t="s">
        <v>65</v>
      </c>
      <c r="N36" s="61" t="s">
        <v>65</v>
      </c>
      <c r="O36" s="61" t="s">
        <v>65</v>
      </c>
      <c r="P36" s="61" t="s">
        <v>65</v>
      </c>
      <c r="Q36" s="61" t="s">
        <v>65</v>
      </c>
      <c r="R36" s="61" t="s">
        <v>65</v>
      </c>
      <c r="S36" s="61" t="s">
        <v>65</v>
      </c>
      <c r="T36" s="61" t="s">
        <v>65</v>
      </c>
      <c r="U36" s="61" t="s">
        <v>65</v>
      </c>
      <c r="V36" s="61" t="s">
        <v>65</v>
      </c>
      <c r="W36" s="61" t="s">
        <v>65</v>
      </c>
      <c r="X36" s="61" t="s">
        <v>65</v>
      </c>
      <c r="Y36" s="61" t="s">
        <v>65</v>
      </c>
      <c r="Z36" s="61" t="s">
        <v>65</v>
      </c>
      <c r="AA36" s="61" t="s">
        <v>65</v>
      </c>
      <c r="AB36" s="61" t="s">
        <v>65</v>
      </c>
      <c r="AC36" s="61" t="s">
        <v>65</v>
      </c>
      <c r="AD36" s="61" t="s">
        <v>228</v>
      </c>
      <c r="AE36" s="61" t="s">
        <v>65</v>
      </c>
      <c r="AF36" s="61" t="s">
        <v>65</v>
      </c>
      <c r="AG36" s="61" t="s">
        <v>273</v>
      </c>
      <c r="AH36" s="61" t="s">
        <v>273</v>
      </c>
      <c r="AI36" s="61" t="s">
        <v>228</v>
      </c>
      <c r="AJ36" s="61" t="s">
        <v>228</v>
      </c>
      <c r="AK36" s="61" t="s">
        <v>273</v>
      </c>
      <c r="AL36" s="61" t="s">
        <v>228</v>
      </c>
      <c r="AM36" s="61" t="s">
        <v>228</v>
      </c>
      <c r="AN36" s="142" t="s">
        <v>228</v>
      </c>
      <c r="AO36" s="145" t="s">
        <v>228</v>
      </c>
      <c r="AP36" s="61" t="s">
        <v>228</v>
      </c>
      <c r="AQ36" s="61" t="s">
        <v>228</v>
      </c>
      <c r="AR36" s="61" t="s">
        <v>228</v>
      </c>
      <c r="AS36" s="61" t="s">
        <v>228</v>
      </c>
      <c r="AT36" s="61" t="s">
        <v>228</v>
      </c>
      <c r="AU36" s="61" t="s">
        <v>65</v>
      </c>
      <c r="AV36" s="61" t="s">
        <v>228</v>
      </c>
      <c r="AW36" s="61" t="s">
        <v>228</v>
      </c>
      <c r="AX36" s="61" t="s">
        <v>65</v>
      </c>
      <c r="AY36" s="61" t="s">
        <v>273</v>
      </c>
      <c r="AZ36" s="61" t="s">
        <v>228</v>
      </c>
      <c r="BA36" s="61" t="s">
        <v>273</v>
      </c>
      <c r="BB36" s="61" t="s">
        <v>273</v>
      </c>
      <c r="BC36" s="61" t="s">
        <v>228</v>
      </c>
      <c r="BD36" s="61" t="s">
        <v>65</v>
      </c>
      <c r="BE36" s="61" t="s">
        <v>65</v>
      </c>
      <c r="BF36" s="61" t="s">
        <v>228</v>
      </c>
      <c r="BG36" s="61" t="s">
        <v>273</v>
      </c>
      <c r="BH36" s="61" t="s">
        <v>65</v>
      </c>
      <c r="BI36" s="61" t="s">
        <v>228</v>
      </c>
      <c r="BJ36" s="61" t="s">
        <v>65</v>
      </c>
      <c r="BK36" s="61" t="s">
        <v>273</v>
      </c>
      <c r="BL36" s="61" t="s">
        <v>273</v>
      </c>
      <c r="BM36" s="61" t="s">
        <v>273</v>
      </c>
      <c r="BN36" s="61" t="s">
        <v>228</v>
      </c>
      <c r="BO36" s="61" t="s">
        <v>273</v>
      </c>
      <c r="BP36" s="61" t="s">
        <v>273</v>
      </c>
      <c r="BQ36" s="61" t="s">
        <v>228</v>
      </c>
      <c r="BR36" s="61" t="s">
        <v>228</v>
      </c>
      <c r="BS36" s="61" t="s">
        <v>273</v>
      </c>
      <c r="BT36" s="61" t="s">
        <v>228</v>
      </c>
      <c r="BU36" s="61" t="s">
        <v>228</v>
      </c>
      <c r="BV36" s="61" t="s">
        <v>273</v>
      </c>
      <c r="BW36" s="61" t="s">
        <v>65</v>
      </c>
      <c r="BX36" s="61" t="s">
        <v>228</v>
      </c>
      <c r="BY36" s="61" t="s">
        <v>228</v>
      </c>
      <c r="BZ36" s="61" t="s">
        <v>65</v>
      </c>
      <c r="CA36" s="61" t="s">
        <v>65</v>
      </c>
      <c r="CB36" s="61" t="s">
        <v>65</v>
      </c>
      <c r="CC36" s="61" t="s">
        <v>228</v>
      </c>
      <c r="CD36" s="61" t="s">
        <v>273</v>
      </c>
      <c r="CE36" s="61" t="s">
        <v>228</v>
      </c>
      <c r="CF36" s="61" t="s">
        <v>273</v>
      </c>
      <c r="CG36" s="61" t="s">
        <v>228</v>
      </c>
      <c r="CH36" s="61" t="s">
        <v>273</v>
      </c>
    </row>
    <row r="37" spans="2:87" ht="18" x14ac:dyDescent="0.2">
      <c r="B37" s="78">
        <v>2</v>
      </c>
      <c r="C37" s="78"/>
      <c r="D37" s="77">
        <v>4</v>
      </c>
      <c r="E37" s="37"/>
      <c r="F37" s="35" t="s">
        <v>1</v>
      </c>
      <c r="G37" s="8">
        <f t="shared" si="4"/>
        <v>27</v>
      </c>
      <c r="H37" s="8">
        <f t="shared" si="5"/>
        <v>41</v>
      </c>
      <c r="I37" s="61" t="s">
        <v>228</v>
      </c>
      <c r="J37" s="61" t="s">
        <v>228</v>
      </c>
      <c r="K37" s="61" t="s">
        <v>65</v>
      </c>
      <c r="L37" s="61" t="s">
        <v>228</v>
      </c>
      <c r="M37" s="61" t="s">
        <v>65</v>
      </c>
      <c r="N37" s="61" t="s">
        <v>228</v>
      </c>
      <c r="O37" s="61" t="s">
        <v>228</v>
      </c>
      <c r="P37" s="61" t="s">
        <v>273</v>
      </c>
      <c r="Q37" s="61" t="s">
        <v>228</v>
      </c>
      <c r="R37" s="61" t="s">
        <v>273</v>
      </c>
      <c r="S37" s="61" t="s">
        <v>273</v>
      </c>
      <c r="T37" s="61" t="s">
        <v>228</v>
      </c>
      <c r="U37" s="61" t="s">
        <v>228</v>
      </c>
      <c r="V37" s="61" t="s">
        <v>228</v>
      </c>
      <c r="W37" s="61" t="s">
        <v>273</v>
      </c>
      <c r="X37" s="61" t="s">
        <v>228</v>
      </c>
      <c r="Y37" s="61" t="s">
        <v>273</v>
      </c>
      <c r="Z37" s="61" t="s">
        <v>273</v>
      </c>
      <c r="AA37" s="61" t="s">
        <v>228</v>
      </c>
      <c r="AB37" s="61" t="s">
        <v>273</v>
      </c>
      <c r="AC37" s="61" t="s">
        <v>228</v>
      </c>
      <c r="AD37" s="61" t="s">
        <v>65</v>
      </c>
      <c r="AE37" s="61" t="s">
        <v>228</v>
      </c>
      <c r="AF37" s="61" t="s">
        <v>273</v>
      </c>
      <c r="AG37" s="61" t="s">
        <v>273</v>
      </c>
      <c r="AH37" s="61" t="s">
        <v>273</v>
      </c>
      <c r="AI37" s="61" t="s">
        <v>65</v>
      </c>
      <c r="AJ37" s="61" t="s">
        <v>228</v>
      </c>
      <c r="AK37" s="61" t="s">
        <v>273</v>
      </c>
      <c r="AL37" s="61" t="s">
        <v>228</v>
      </c>
      <c r="AM37" s="61" t="s">
        <v>228</v>
      </c>
      <c r="AN37" s="142" t="s">
        <v>228</v>
      </c>
      <c r="AO37" s="145" t="s">
        <v>228</v>
      </c>
      <c r="AP37" s="61" t="s">
        <v>228</v>
      </c>
      <c r="AQ37" s="61" t="s">
        <v>228</v>
      </c>
      <c r="AR37" s="61" t="s">
        <v>65</v>
      </c>
      <c r="AS37" s="61" t="s">
        <v>228</v>
      </c>
      <c r="AT37" s="61" t="s">
        <v>228</v>
      </c>
      <c r="AU37" s="61" t="s">
        <v>228</v>
      </c>
      <c r="AV37" s="61" t="s">
        <v>65</v>
      </c>
      <c r="AW37" s="61" t="s">
        <v>65</v>
      </c>
      <c r="AX37" s="61" t="s">
        <v>228</v>
      </c>
      <c r="AY37" s="61" t="s">
        <v>273</v>
      </c>
      <c r="AZ37" s="61" t="s">
        <v>228</v>
      </c>
      <c r="BA37" s="61" t="s">
        <v>273</v>
      </c>
      <c r="BB37" s="61" t="s">
        <v>273</v>
      </c>
      <c r="BC37" s="61" t="s">
        <v>228</v>
      </c>
      <c r="BD37" s="61" t="s">
        <v>228</v>
      </c>
      <c r="BE37" s="61" t="s">
        <v>273</v>
      </c>
      <c r="BF37" s="61" t="s">
        <v>228</v>
      </c>
      <c r="BG37" s="61" t="s">
        <v>273</v>
      </c>
      <c r="BH37" s="61" t="s">
        <v>228</v>
      </c>
      <c r="BI37" s="61" t="s">
        <v>228</v>
      </c>
      <c r="BJ37" s="61" t="s">
        <v>273</v>
      </c>
      <c r="BK37" s="61" t="s">
        <v>273</v>
      </c>
      <c r="BL37" s="61" t="s">
        <v>273</v>
      </c>
      <c r="BM37" s="61" t="s">
        <v>273</v>
      </c>
      <c r="BN37" s="61" t="s">
        <v>228</v>
      </c>
      <c r="BO37" s="61" t="s">
        <v>65</v>
      </c>
      <c r="BP37" s="61" t="s">
        <v>273</v>
      </c>
      <c r="BQ37" s="61" t="s">
        <v>228</v>
      </c>
      <c r="BR37" s="61" t="s">
        <v>228</v>
      </c>
      <c r="BS37" s="61" t="s">
        <v>273</v>
      </c>
      <c r="BT37" s="61" t="s">
        <v>65</v>
      </c>
      <c r="BU37" s="61" t="s">
        <v>228</v>
      </c>
      <c r="BV37" s="61" t="s">
        <v>273</v>
      </c>
      <c r="BW37" s="61" t="s">
        <v>228</v>
      </c>
      <c r="BX37" s="61" t="s">
        <v>228</v>
      </c>
      <c r="BY37" s="61" t="s">
        <v>228</v>
      </c>
      <c r="BZ37" s="61" t="s">
        <v>228</v>
      </c>
      <c r="CA37" s="61" t="s">
        <v>273</v>
      </c>
      <c r="CB37" s="61" t="s">
        <v>228</v>
      </c>
      <c r="CC37" s="61" t="s">
        <v>228</v>
      </c>
      <c r="CD37" s="61" t="s">
        <v>273</v>
      </c>
      <c r="CE37" s="61" t="s">
        <v>228</v>
      </c>
      <c r="CF37" s="61" t="s">
        <v>273</v>
      </c>
      <c r="CG37" s="61" t="s">
        <v>65</v>
      </c>
      <c r="CH37" s="61" t="s">
        <v>273</v>
      </c>
    </row>
    <row r="38" spans="2:87" ht="9" customHeight="1" x14ac:dyDescent="0.2">
      <c r="B38" s="78"/>
      <c r="C38" s="78"/>
      <c r="D38" s="77"/>
      <c r="E38" s="37"/>
      <c r="F38" s="35"/>
      <c r="G38" s="8"/>
      <c r="H38" s="8"/>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142"/>
      <c r="AO38" s="145"/>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row>
    <row r="39" spans="2:87" ht="18" x14ac:dyDescent="0.2">
      <c r="B39" s="78"/>
      <c r="C39" s="78"/>
      <c r="D39" s="77"/>
      <c r="E39" s="37" t="s">
        <v>43</v>
      </c>
      <c r="F39" s="37" t="s">
        <v>0</v>
      </c>
      <c r="G39" s="8">
        <f>COUNTIF(I39:CH39,"x")</f>
        <v>28</v>
      </c>
      <c r="H39" s="8">
        <f>COUNTIF(I39:CH39,"Si")</f>
        <v>48</v>
      </c>
      <c r="I39" s="61" t="s">
        <v>228</v>
      </c>
      <c r="J39" s="61" t="s">
        <v>228</v>
      </c>
      <c r="K39" s="61" t="s">
        <v>228</v>
      </c>
      <c r="L39" s="61" t="s">
        <v>228</v>
      </c>
      <c r="M39" s="61" t="s">
        <v>228</v>
      </c>
      <c r="N39" s="61" t="s">
        <v>228</v>
      </c>
      <c r="O39" s="61" t="s">
        <v>228</v>
      </c>
      <c r="P39" s="61" t="s">
        <v>273</v>
      </c>
      <c r="Q39" s="61" t="s">
        <v>228</v>
      </c>
      <c r="R39" s="61" t="s">
        <v>273</v>
      </c>
      <c r="S39" s="61" t="s">
        <v>273</v>
      </c>
      <c r="T39" s="61" t="s">
        <v>228</v>
      </c>
      <c r="U39" s="61" t="s">
        <v>228</v>
      </c>
      <c r="V39" s="61" t="s">
        <v>228</v>
      </c>
      <c r="W39" s="61" t="s">
        <v>273</v>
      </c>
      <c r="X39" s="61" t="s">
        <v>228</v>
      </c>
      <c r="Y39" s="61" t="s">
        <v>273</v>
      </c>
      <c r="Z39" s="61" t="s">
        <v>273</v>
      </c>
      <c r="AA39" s="61" t="s">
        <v>228</v>
      </c>
      <c r="AB39" s="61" t="s">
        <v>273</v>
      </c>
      <c r="AC39" s="61" t="s">
        <v>228</v>
      </c>
      <c r="AD39" s="61" t="s">
        <v>228</v>
      </c>
      <c r="AE39" s="61" t="s">
        <v>228</v>
      </c>
      <c r="AF39" s="61" t="s">
        <v>273</v>
      </c>
      <c r="AG39" s="61" t="s">
        <v>273</v>
      </c>
      <c r="AH39" s="61" t="s">
        <v>273</v>
      </c>
      <c r="AI39" s="61" t="s">
        <v>228</v>
      </c>
      <c r="AJ39" s="61" t="s">
        <v>228</v>
      </c>
      <c r="AK39" s="61" t="s">
        <v>273</v>
      </c>
      <c r="AL39" s="61" t="s">
        <v>65</v>
      </c>
      <c r="AM39" s="61" t="s">
        <v>65</v>
      </c>
      <c r="AN39" s="142" t="s">
        <v>228</v>
      </c>
      <c r="AO39" s="145" t="s">
        <v>228</v>
      </c>
      <c r="AP39" s="61" t="s">
        <v>228</v>
      </c>
      <c r="AQ39" s="61" t="s">
        <v>228</v>
      </c>
      <c r="AR39" s="61" t="s">
        <v>228</v>
      </c>
      <c r="AS39" s="61" t="s">
        <v>228</v>
      </c>
      <c r="AT39" s="61" t="s">
        <v>228</v>
      </c>
      <c r="AU39" s="61" t="s">
        <v>228</v>
      </c>
      <c r="AV39" s="61" t="s">
        <v>228</v>
      </c>
      <c r="AW39" s="61" t="s">
        <v>228</v>
      </c>
      <c r="AX39" s="61" t="s">
        <v>228</v>
      </c>
      <c r="AY39" s="61" t="s">
        <v>273</v>
      </c>
      <c r="AZ39" s="61" t="s">
        <v>228</v>
      </c>
      <c r="BA39" s="61" t="s">
        <v>273</v>
      </c>
      <c r="BB39" s="61" t="s">
        <v>273</v>
      </c>
      <c r="BC39" s="61" t="s">
        <v>228</v>
      </c>
      <c r="BD39" s="61" t="s">
        <v>228</v>
      </c>
      <c r="BE39" s="61" t="s">
        <v>273</v>
      </c>
      <c r="BF39" s="61" t="s">
        <v>228</v>
      </c>
      <c r="BG39" s="61" t="s">
        <v>273</v>
      </c>
      <c r="BH39" s="61" t="s">
        <v>228</v>
      </c>
      <c r="BI39" s="61" t="s">
        <v>228</v>
      </c>
      <c r="BJ39" s="61" t="s">
        <v>273</v>
      </c>
      <c r="BK39" s="61" t="s">
        <v>273</v>
      </c>
      <c r="BL39" s="61" t="s">
        <v>273</v>
      </c>
      <c r="BM39" s="61" t="s">
        <v>273</v>
      </c>
      <c r="BN39" s="61" t="s">
        <v>228</v>
      </c>
      <c r="BO39" s="61" t="s">
        <v>273</v>
      </c>
      <c r="BP39" s="61" t="s">
        <v>273</v>
      </c>
      <c r="BQ39" s="61" t="s">
        <v>228</v>
      </c>
      <c r="BR39" s="61" t="s">
        <v>228</v>
      </c>
      <c r="BS39" s="61" t="s">
        <v>273</v>
      </c>
      <c r="BT39" s="61" t="s">
        <v>228</v>
      </c>
      <c r="BU39" s="61" t="s">
        <v>228</v>
      </c>
      <c r="BV39" s="61" t="s">
        <v>273</v>
      </c>
      <c r="BW39" s="61" t="s">
        <v>228</v>
      </c>
      <c r="BX39" s="61" t="s">
        <v>228</v>
      </c>
      <c r="BY39" s="61" t="s">
        <v>228</v>
      </c>
      <c r="BZ39" s="61" t="s">
        <v>228</v>
      </c>
      <c r="CA39" s="61" t="s">
        <v>273</v>
      </c>
      <c r="CB39" s="61" t="s">
        <v>228</v>
      </c>
      <c r="CC39" s="61" t="s">
        <v>228</v>
      </c>
      <c r="CD39" s="61" t="s">
        <v>273</v>
      </c>
      <c r="CE39" s="61" t="s">
        <v>228</v>
      </c>
      <c r="CF39" s="61" t="s">
        <v>273</v>
      </c>
      <c r="CG39" s="61" t="s">
        <v>228</v>
      </c>
      <c r="CH39" s="61" t="s">
        <v>273</v>
      </c>
    </row>
    <row r="40" spans="2:87" ht="18" x14ac:dyDescent="0.2">
      <c r="B40" s="78"/>
      <c r="C40" s="79"/>
      <c r="D40" s="77"/>
      <c r="E40" s="37"/>
      <c r="F40" s="37"/>
      <c r="G40" s="8"/>
      <c r="H40" s="8"/>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39"/>
      <c r="AO40" s="146"/>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row>
    <row r="41" spans="2:87" x14ac:dyDescent="0.2">
      <c r="D41" s="3">
        <f>COUNTIF(D4:D40,"si")</f>
        <v>0</v>
      </c>
      <c r="F41" s="26" t="s">
        <v>24</v>
      </c>
      <c r="G41" s="36">
        <f>SUM(G4:G40)/G3</f>
        <v>18.428571428571427</v>
      </c>
      <c r="H41" s="36">
        <f>SUM(H4:H40)/H3</f>
        <v>16.18</v>
      </c>
      <c r="I41" s="3">
        <f t="shared" ref="I41:O41" si="6">COUNTIF(I4:I40,"si")</f>
        <v>15</v>
      </c>
      <c r="J41" s="3">
        <f t="shared" si="6"/>
        <v>14</v>
      </c>
      <c r="K41" s="3">
        <f t="shared" si="6"/>
        <v>13</v>
      </c>
      <c r="L41" s="3">
        <f t="shared" si="6"/>
        <v>17</v>
      </c>
      <c r="M41" s="3">
        <f t="shared" si="6"/>
        <v>16</v>
      </c>
      <c r="N41" s="3">
        <f t="shared" si="6"/>
        <v>16</v>
      </c>
      <c r="O41" s="3">
        <f t="shared" si="6"/>
        <v>17</v>
      </c>
      <c r="P41" s="3">
        <f>COUNTIF(P4:P40,"x")</f>
        <v>17</v>
      </c>
      <c r="Q41" s="3">
        <f>COUNTIF(Q4:Q40,"si")</f>
        <v>15</v>
      </c>
      <c r="R41" s="3">
        <f>COUNTIF(R4:R40,"x")</f>
        <v>18</v>
      </c>
      <c r="S41" s="3">
        <f>COUNTIF(S4:S40,"x")</f>
        <v>19</v>
      </c>
      <c r="T41" s="3">
        <f>COUNTIF(T4:T40,"si")</f>
        <v>10</v>
      </c>
      <c r="U41" s="3">
        <f>COUNTIF(U4:U40,"si")</f>
        <v>13</v>
      </c>
      <c r="V41" s="3">
        <f>COUNTIF(V4:V40,"si")</f>
        <v>14</v>
      </c>
      <c r="W41" s="3">
        <f>COUNTIF(W4:W40,"x")</f>
        <v>15</v>
      </c>
      <c r="X41" s="3">
        <f>COUNTIF(X4:X40,"si")</f>
        <v>15</v>
      </c>
      <c r="Y41" s="3">
        <f>COUNTIF(Y4:Y40,"x")</f>
        <v>18</v>
      </c>
      <c r="Z41" s="3">
        <f>COUNTIF(Z4:Z40,"x")</f>
        <v>19</v>
      </c>
      <c r="AA41" s="3">
        <f>COUNTIF(AA4:AA40,"si")</f>
        <v>16</v>
      </c>
      <c r="AB41" s="3">
        <f>COUNTIF(AB4:AB40,"x")</f>
        <v>17</v>
      </c>
      <c r="AC41" s="3">
        <f>COUNTIF(AC4:AC40,"si")</f>
        <v>17</v>
      </c>
      <c r="AD41" s="3">
        <f>COUNTIF(AD4:AD40,"si")</f>
        <v>20</v>
      </c>
      <c r="AE41" s="3">
        <f>COUNTIF(AE4:AE40,"si")</f>
        <v>15</v>
      </c>
      <c r="AF41" s="3">
        <f>COUNTIF(AF4:AF40,"x")</f>
        <v>18</v>
      </c>
      <c r="AG41" s="3">
        <f>COUNTIF(AG4:AG40,"x")</f>
        <v>20</v>
      </c>
      <c r="AH41" s="3">
        <f>COUNTIF(AH4:AH40,"x")</f>
        <v>16</v>
      </c>
      <c r="AI41" s="3">
        <f>COUNTIF(AI4:AI40,"si")</f>
        <v>14</v>
      </c>
      <c r="AJ41" s="3">
        <f>COUNTIF(AJ4:AJ40,"si")</f>
        <v>18</v>
      </c>
      <c r="AK41" s="3">
        <f>COUNTIF(AK4:AK40,"x")</f>
        <v>18</v>
      </c>
      <c r="AL41" s="3">
        <f t="shared" ref="AL41:AW41" si="7">COUNTIF(AL4:AL40,"si")</f>
        <v>14</v>
      </c>
      <c r="AM41" s="3">
        <f t="shared" si="7"/>
        <v>15</v>
      </c>
      <c r="AN41" s="68">
        <f t="shared" si="7"/>
        <v>13</v>
      </c>
      <c r="AO41" s="147">
        <f>COUNTIF(AO4:AO40,"si")</f>
        <v>13</v>
      </c>
      <c r="AP41" s="3">
        <f t="shared" si="7"/>
        <v>18</v>
      </c>
      <c r="AQ41" s="3">
        <f t="shared" si="7"/>
        <v>19</v>
      </c>
      <c r="AR41" s="3">
        <f t="shared" si="7"/>
        <v>20</v>
      </c>
      <c r="AS41" s="3">
        <f t="shared" si="7"/>
        <v>17</v>
      </c>
      <c r="AT41" s="3">
        <f t="shared" si="7"/>
        <v>20</v>
      </c>
      <c r="AU41" s="3">
        <f t="shared" si="7"/>
        <v>14</v>
      </c>
      <c r="AV41" s="3">
        <f>COUNTIF(AV4:AV40,"si")</f>
        <v>18</v>
      </c>
      <c r="AW41" s="3">
        <f t="shared" si="7"/>
        <v>13</v>
      </c>
      <c r="AX41" s="3">
        <f>COUNTIF(AX4:AX40,"si")</f>
        <v>19</v>
      </c>
      <c r="AY41" s="3">
        <f>COUNTIF(AY4:AY40,"x")</f>
        <v>21</v>
      </c>
      <c r="AZ41" s="3">
        <f>COUNTIF(AZ4:AZ40,"si")</f>
        <v>18</v>
      </c>
      <c r="BA41" s="3">
        <f>COUNTIF(BA4:BA40,"x")</f>
        <v>21</v>
      </c>
      <c r="BB41" s="3">
        <f>COUNTIF(BB4:BB40,"x")</f>
        <v>18</v>
      </c>
      <c r="BC41" s="3">
        <f>COUNTIF(BC4:BC40,"si")</f>
        <v>17</v>
      </c>
      <c r="BD41" s="3">
        <f>COUNTIF(BD4:BD40,"si")</f>
        <v>22</v>
      </c>
      <c r="BE41" s="3">
        <f>COUNTIF(BE4:BE40,"x")</f>
        <v>20</v>
      </c>
      <c r="BF41" s="3">
        <f>COUNTIF(BF4:BF40,"si")</f>
        <v>20</v>
      </c>
      <c r="BG41" s="3">
        <f>COUNTIF(BG4:BG40,"x")</f>
        <v>18</v>
      </c>
      <c r="BH41" s="3">
        <f>COUNTIF(BH4:BH40,"si")</f>
        <v>17</v>
      </c>
      <c r="BI41" s="3">
        <f>COUNTIF(BI4:BI40,"si")</f>
        <v>22</v>
      </c>
      <c r="BJ41" s="3">
        <f>COUNTIF(BJ4:BJ40,"x")</f>
        <v>20</v>
      </c>
      <c r="BK41" s="3">
        <f>COUNTIF(BK4:BK40,"x")</f>
        <v>21</v>
      </c>
      <c r="BL41" s="3">
        <f>COUNTIF(BL4:BL40,"x")</f>
        <v>19</v>
      </c>
      <c r="BM41" s="3">
        <f>COUNTIF(BM4:BM40,"x")</f>
        <v>17</v>
      </c>
      <c r="BN41" s="3">
        <f>COUNTIF(BN4:BN40,"si")</f>
        <v>20</v>
      </c>
      <c r="BO41" s="3">
        <f>COUNTIF(BO4:BO40,"x")</f>
        <v>21</v>
      </c>
      <c r="BP41" s="3">
        <f>COUNTIF(BP4:BP40,"x")</f>
        <v>18</v>
      </c>
      <c r="BQ41" s="3">
        <f>COUNTIF(BQ4:BQ40,"si")</f>
        <v>16</v>
      </c>
      <c r="BR41" s="3">
        <f>COUNTIF(BR4:BR40,"si")</f>
        <v>17</v>
      </c>
      <c r="BS41" s="3">
        <f>COUNTIF(BS4:BS40,"x")</f>
        <v>16</v>
      </c>
      <c r="BT41" s="3">
        <f>COUNTIF(BT4:BT40,"si")</f>
        <v>12</v>
      </c>
      <c r="BU41" s="3">
        <f>COUNTIF(BU4:BU40,"si")</f>
        <v>18</v>
      </c>
      <c r="BV41" s="3">
        <f>COUNTIF(BV4:BV40,"x")</f>
        <v>21</v>
      </c>
      <c r="BW41" s="180">
        <f>COUNTIF(BW4:BW40,"si")</f>
        <v>14</v>
      </c>
      <c r="BX41" s="180">
        <f>COUNTIF(BX4:BX40,"si")</f>
        <v>16</v>
      </c>
      <c r="BY41" s="189">
        <f>COUNTIF(BY4:BY40,"si")</f>
        <v>18</v>
      </c>
      <c r="BZ41" s="189">
        <f>COUNTIF(BZ4:BZ40,"si")</f>
        <v>15</v>
      </c>
      <c r="CA41" s="3">
        <f>COUNTIF(CA4:CA40,"x")</f>
        <v>16</v>
      </c>
      <c r="CB41" s="3">
        <f>COUNTIF(CB4:CB40,"si")</f>
        <v>15</v>
      </c>
      <c r="CC41" s="196">
        <f>COUNTIF(CC4:CC40,"si")</f>
        <v>9</v>
      </c>
      <c r="CD41" s="3">
        <f>COUNTIF(CD4:CD40,"x")</f>
        <v>16</v>
      </c>
      <c r="CE41" s="3">
        <f>COUNTIF(CE4:CE40,"si")</f>
        <v>18</v>
      </c>
      <c r="CF41" s="3">
        <f>COUNTIF(CF4:CF40,"x")</f>
        <v>19</v>
      </c>
      <c r="CG41" s="3">
        <f>COUNTIF(CG4:CG40,"si")</f>
        <v>17</v>
      </c>
      <c r="CH41" s="3">
        <f>COUNTIF(CH4:CH40,"x")</f>
        <v>19</v>
      </c>
    </row>
    <row r="42" spans="2:87" x14ac:dyDescent="0.2">
      <c r="D42" s="38">
        <f>D41*75</f>
        <v>0</v>
      </c>
      <c r="G42" s="14"/>
      <c r="H42" s="14"/>
    </row>
    <row r="43" spans="2:87" s="111" customFormat="1" ht="67.5" customHeight="1" x14ac:dyDescent="0.2">
      <c r="E43" s="112"/>
      <c r="F43" s="112"/>
      <c r="G43" s="113"/>
      <c r="H43" s="113"/>
      <c r="I43" s="67" t="s">
        <v>233</v>
      </c>
      <c r="J43" s="67" t="s">
        <v>234</v>
      </c>
      <c r="K43" s="67"/>
      <c r="L43" s="67"/>
      <c r="M43" s="67"/>
      <c r="N43" s="67"/>
      <c r="O43" s="67"/>
      <c r="P43" s="67" t="s">
        <v>305</v>
      </c>
      <c r="Q43" s="67"/>
      <c r="R43" s="67"/>
      <c r="S43" s="67" t="s">
        <v>233</v>
      </c>
      <c r="T43" s="67"/>
      <c r="U43" s="67"/>
      <c r="V43" s="67"/>
      <c r="W43" s="67"/>
      <c r="X43" s="67"/>
      <c r="Y43" s="67"/>
      <c r="Z43" s="67" t="s">
        <v>353</v>
      </c>
      <c r="AA43" s="67"/>
      <c r="AB43" s="67"/>
      <c r="AC43" s="67"/>
      <c r="AD43" s="67" t="s">
        <v>354</v>
      </c>
      <c r="AE43" s="67"/>
      <c r="AF43" s="67" t="s">
        <v>368</v>
      </c>
      <c r="AG43" s="67" t="s">
        <v>372</v>
      </c>
      <c r="AH43" s="67" t="s">
        <v>386</v>
      </c>
      <c r="AI43" s="67" t="s">
        <v>391</v>
      </c>
      <c r="AJ43" s="67"/>
      <c r="AK43" s="67" t="s">
        <v>397</v>
      </c>
      <c r="AL43" s="67" t="s">
        <v>398</v>
      </c>
      <c r="AM43" s="67" t="s">
        <v>435</v>
      </c>
      <c r="AN43" s="67"/>
      <c r="AO43" s="149" t="s">
        <v>407</v>
      </c>
      <c r="AP43" s="67"/>
      <c r="AQ43" s="67"/>
      <c r="AR43" s="67"/>
      <c r="AS43" s="67"/>
      <c r="AT43" s="67"/>
      <c r="AU43" s="67"/>
      <c r="AV43" s="67"/>
      <c r="AW43" s="67"/>
      <c r="AX43" s="67"/>
      <c r="AY43" s="67"/>
      <c r="AZ43" s="67" t="s">
        <v>457</v>
      </c>
      <c r="BA43" s="67"/>
      <c r="BB43" s="67"/>
      <c r="BC43" s="67"/>
      <c r="BD43" s="67" t="s">
        <v>457</v>
      </c>
      <c r="BE43" s="67"/>
      <c r="BF43" s="67"/>
      <c r="BG43" s="67"/>
      <c r="BH43" s="67"/>
      <c r="BI43" s="67"/>
      <c r="BJ43" s="67"/>
      <c r="BK43" s="67" t="s">
        <v>500</v>
      </c>
      <c r="BL43" s="67"/>
      <c r="BM43" s="67" t="s">
        <v>515</v>
      </c>
      <c r="BN43" s="67"/>
      <c r="BO43" s="67"/>
      <c r="BP43" s="67"/>
      <c r="BQ43" s="67"/>
      <c r="BR43" s="67"/>
      <c r="BS43" s="67"/>
      <c r="BT43" s="67"/>
      <c r="BU43" s="67"/>
      <c r="BV43" s="67"/>
      <c r="BW43" s="67"/>
      <c r="BX43" s="67"/>
      <c r="BY43" s="67"/>
      <c r="BZ43" s="67"/>
      <c r="CA43" s="67"/>
      <c r="CB43" s="67"/>
      <c r="CC43" s="67"/>
      <c r="CD43" s="67"/>
      <c r="CE43" s="67"/>
      <c r="CF43" s="67"/>
      <c r="CG43" s="67"/>
      <c r="CH43" s="67"/>
    </row>
    <row r="44" spans="2:87" s="29" customFormat="1" ht="36" customHeight="1" x14ac:dyDescent="0.2">
      <c r="D44" s="254" t="s">
        <v>111</v>
      </c>
      <c r="E44" s="254"/>
      <c r="F44" s="65" t="s">
        <v>109</v>
      </c>
      <c r="G44" s="50"/>
      <c r="H44" s="50"/>
      <c r="I44" s="2"/>
      <c r="J44" s="2"/>
      <c r="K44" s="2"/>
      <c r="L44" s="67"/>
      <c r="M44" s="67"/>
      <c r="N44" s="67"/>
      <c r="O44" s="2"/>
      <c r="P44" s="2"/>
      <c r="Q44" s="2"/>
      <c r="R44" s="2"/>
      <c r="S44" s="67" t="s">
        <v>306</v>
      </c>
      <c r="T44" s="2"/>
      <c r="U44" s="2"/>
      <c r="V44" s="2"/>
      <c r="W44" s="2"/>
      <c r="X44" s="2"/>
      <c r="Y44" s="2"/>
      <c r="Z44" s="2"/>
      <c r="AA44" s="2"/>
      <c r="AB44" s="2"/>
      <c r="AC44" s="2"/>
      <c r="AD44" s="67" t="s">
        <v>355</v>
      </c>
      <c r="AE44" s="2"/>
      <c r="AF44" s="2"/>
      <c r="AG44" s="2"/>
      <c r="AH44" s="2"/>
      <c r="AI44" s="2"/>
      <c r="AJ44" s="2"/>
      <c r="AK44" s="2"/>
      <c r="AL44" s="2"/>
      <c r="AM44" s="2"/>
      <c r="AN44" s="2"/>
      <c r="AO44" s="150"/>
      <c r="AP44" s="2"/>
      <c r="AQ44" s="2"/>
      <c r="AR44" s="2"/>
      <c r="AS44" s="2"/>
      <c r="AT44" s="2"/>
      <c r="AU44" s="2"/>
      <c r="AV44" s="2"/>
      <c r="AW44" s="2"/>
      <c r="AX44" s="2"/>
      <c r="AY44" s="2"/>
      <c r="AZ44" s="2"/>
      <c r="BA44" s="2"/>
      <c r="BB44" s="2"/>
      <c r="BC44" s="2"/>
      <c r="BD44" s="67" t="s">
        <v>458</v>
      </c>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row>
    <row r="45" spans="2:87" ht="36" customHeight="1" x14ac:dyDescent="0.2">
      <c r="D45" s="254"/>
      <c r="E45" s="254"/>
      <c r="F45" s="66" t="s">
        <v>110</v>
      </c>
      <c r="G45" s="14"/>
      <c r="H45" s="14"/>
      <c r="U45" s="4"/>
      <c r="V45" s="4"/>
      <c r="W45" s="4"/>
      <c r="X45" s="4"/>
      <c r="Z45" s="4"/>
      <c r="AA45" s="4"/>
      <c r="AB45" s="4"/>
      <c r="AC45" s="4"/>
      <c r="AD45" s="4"/>
      <c r="AE45" s="4"/>
      <c r="AF45" s="4"/>
      <c r="AG45" s="4"/>
      <c r="AH45" s="4"/>
      <c r="AI45" s="4"/>
      <c r="AK45" s="4"/>
      <c r="AL45" s="4"/>
      <c r="AM45" s="4"/>
      <c r="AN45" s="4"/>
      <c r="AO45" s="151"/>
      <c r="AP45" s="4"/>
      <c r="AQ45" s="4"/>
      <c r="AR45" s="4"/>
      <c r="AS45" s="4"/>
      <c r="AT45" s="4"/>
      <c r="AU45" s="4"/>
      <c r="AV45" s="4"/>
      <c r="AW45" s="4"/>
      <c r="AX45" s="4"/>
      <c r="AY45" s="4"/>
      <c r="AZ45" s="4"/>
      <c r="BA45" s="4"/>
      <c r="BB45" s="4"/>
      <c r="BC45" s="4"/>
      <c r="BD45" s="67" t="s">
        <v>459</v>
      </c>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row>
    <row r="46" spans="2:87" x14ac:dyDescent="0.2">
      <c r="BD46" s="2"/>
    </row>
    <row r="47" spans="2:87" ht="24.75" customHeight="1" x14ac:dyDescent="0.2">
      <c r="D47" s="255" t="s">
        <v>112</v>
      </c>
      <c r="E47" s="255"/>
      <c r="F47" s="65" t="s">
        <v>289</v>
      </c>
    </row>
    <row r="48" spans="2:87" ht="25.5" customHeight="1" x14ac:dyDescent="0.2">
      <c r="D48" s="255"/>
      <c r="E48" s="255"/>
      <c r="F48" s="66" t="s">
        <v>290</v>
      </c>
    </row>
    <row r="51" spans="4:7" x14ac:dyDescent="0.2">
      <c r="D51" s="46" t="s">
        <v>142</v>
      </c>
      <c r="E51" s="45"/>
      <c r="F51" s="72" t="s">
        <v>143</v>
      </c>
    </row>
    <row r="52" spans="4:7" x14ac:dyDescent="0.2">
      <c r="D52" s="46"/>
      <c r="E52" s="45"/>
      <c r="F52" s="45" t="s">
        <v>144</v>
      </c>
    </row>
    <row r="57" spans="4:7" x14ac:dyDescent="0.2">
      <c r="E57" s="249" t="s">
        <v>230</v>
      </c>
      <c r="F57" s="250"/>
      <c r="G57" s="253" t="s">
        <v>231</v>
      </c>
    </row>
    <row r="58" spans="4:7" x14ac:dyDescent="0.2">
      <c r="E58" s="251"/>
      <c r="F58" s="252"/>
      <c r="G58" s="253"/>
    </row>
    <row r="59" spans="4:7" ht="18" x14ac:dyDescent="0.2">
      <c r="E59" s="33"/>
      <c r="F59" s="34"/>
      <c r="G59" s="8"/>
    </row>
    <row r="60" spans="4:7" ht="18" x14ac:dyDescent="0.2">
      <c r="E60" s="37"/>
      <c r="F60" s="35" t="s">
        <v>23</v>
      </c>
      <c r="G60" s="8">
        <v>4</v>
      </c>
    </row>
    <row r="61" spans="4:7" ht="18" x14ac:dyDescent="0.2">
      <c r="E61" s="37"/>
      <c r="F61" s="35" t="s">
        <v>344</v>
      </c>
      <c r="G61" s="8">
        <v>2</v>
      </c>
    </row>
    <row r="62" spans="4:7" ht="18" x14ac:dyDescent="0.2">
      <c r="E62" s="37"/>
      <c r="F62" s="35" t="s">
        <v>206</v>
      </c>
      <c r="G62" s="8"/>
    </row>
    <row r="63" spans="4:7" ht="18" x14ac:dyDescent="0.2">
      <c r="E63" s="37"/>
      <c r="F63" s="45"/>
      <c r="G63" s="8"/>
    </row>
    <row r="64" spans="4:7" ht="18" x14ac:dyDescent="0.2">
      <c r="E64" s="37"/>
      <c r="F64" s="35" t="s">
        <v>21</v>
      </c>
      <c r="G64" s="8">
        <v>3</v>
      </c>
    </row>
    <row r="65" spans="5:7" ht="18" x14ac:dyDescent="0.2">
      <c r="E65" s="37"/>
      <c r="F65" s="35" t="s">
        <v>39</v>
      </c>
      <c r="G65" s="8">
        <v>10</v>
      </c>
    </row>
    <row r="66" spans="5:7" ht="18" x14ac:dyDescent="0.2">
      <c r="E66" s="37"/>
      <c r="F66" s="35" t="s">
        <v>150</v>
      </c>
      <c r="G66" s="8">
        <v>18</v>
      </c>
    </row>
    <row r="67" spans="5:7" ht="18" x14ac:dyDescent="0.2">
      <c r="E67" s="81"/>
      <c r="F67" s="105" t="s">
        <v>207</v>
      </c>
      <c r="G67" s="8">
        <v>11</v>
      </c>
    </row>
    <row r="68" spans="5:7" ht="18" x14ac:dyDescent="0.2">
      <c r="E68" s="37"/>
      <c r="F68" s="35" t="s">
        <v>149</v>
      </c>
      <c r="G68" s="8">
        <v>9</v>
      </c>
    </row>
    <row r="69" spans="5:7" ht="18" x14ac:dyDescent="0.2">
      <c r="E69" s="37"/>
      <c r="F69" s="35" t="s">
        <v>123</v>
      </c>
      <c r="G69" s="8">
        <v>11</v>
      </c>
    </row>
    <row r="70" spans="5:7" ht="18" x14ac:dyDescent="0.2">
      <c r="E70" s="37"/>
      <c r="F70" s="35" t="s">
        <v>363</v>
      </c>
      <c r="G70" s="8">
        <v>9</v>
      </c>
    </row>
    <row r="71" spans="5:7" ht="18" x14ac:dyDescent="0.2">
      <c r="E71" s="37"/>
      <c r="F71" s="35" t="s">
        <v>406</v>
      </c>
      <c r="G71" s="8">
        <v>1</v>
      </c>
    </row>
    <row r="72" spans="5:7" ht="18" x14ac:dyDescent="0.2">
      <c r="E72" s="37"/>
      <c r="F72" s="45"/>
      <c r="G72" s="8"/>
    </row>
    <row r="73" spans="5:7" ht="18" x14ac:dyDescent="0.2">
      <c r="E73" s="37"/>
      <c r="F73" s="35" t="s">
        <v>113</v>
      </c>
      <c r="G73" s="8">
        <v>8</v>
      </c>
    </row>
    <row r="74" spans="5:7" ht="18" x14ac:dyDescent="0.2">
      <c r="E74" s="37"/>
      <c r="F74" s="35" t="s">
        <v>222</v>
      </c>
      <c r="G74" s="8">
        <v>2</v>
      </c>
    </row>
    <row r="75" spans="5:7" ht="18" x14ac:dyDescent="0.2">
      <c r="E75" s="37"/>
      <c r="F75" s="35" t="s">
        <v>232</v>
      </c>
      <c r="G75" s="8">
        <v>8</v>
      </c>
    </row>
    <row r="76" spans="5:7" ht="18" x14ac:dyDescent="0.2">
      <c r="E76" s="37"/>
      <c r="F76" s="35" t="s">
        <v>221</v>
      </c>
      <c r="G76" s="8">
        <v>11</v>
      </c>
    </row>
    <row r="77" spans="5:7" ht="18" x14ac:dyDescent="0.2">
      <c r="E77" s="37"/>
      <c r="F77" s="35" t="s">
        <v>125</v>
      </c>
      <c r="G77" s="8">
        <v>14</v>
      </c>
    </row>
    <row r="78" spans="5:7" ht="18" x14ac:dyDescent="0.2">
      <c r="E78" s="37"/>
      <c r="F78" s="35" t="s">
        <v>170</v>
      </c>
      <c r="G78" s="8"/>
    </row>
    <row r="79" spans="5:7" ht="18" x14ac:dyDescent="0.2">
      <c r="E79" s="37"/>
      <c r="F79" s="35" t="s">
        <v>47</v>
      </c>
      <c r="G79" s="8">
        <v>20</v>
      </c>
    </row>
    <row r="80" spans="5:7" ht="18" x14ac:dyDescent="0.2">
      <c r="E80" s="37"/>
      <c r="F80" s="35" t="s">
        <v>401</v>
      </c>
      <c r="G80" s="8">
        <v>7</v>
      </c>
    </row>
    <row r="81" spans="5:7" ht="18" x14ac:dyDescent="0.2">
      <c r="E81" s="37"/>
      <c r="F81" s="35" t="s">
        <v>152</v>
      </c>
      <c r="G81" s="8">
        <v>4</v>
      </c>
    </row>
    <row r="82" spans="5:7" ht="18" x14ac:dyDescent="0.2">
      <c r="E82" s="37"/>
      <c r="F82" s="35" t="s">
        <v>22</v>
      </c>
      <c r="G82" s="8"/>
    </row>
    <row r="83" spans="5:7" ht="18" x14ac:dyDescent="0.2">
      <c r="E83" s="37"/>
      <c r="F83" s="35" t="s">
        <v>204</v>
      </c>
      <c r="G83" s="8"/>
    </row>
    <row r="84" spans="5:7" ht="18" x14ac:dyDescent="0.2">
      <c r="E84" s="37"/>
      <c r="F84" s="35" t="s">
        <v>335</v>
      </c>
      <c r="G84" s="8">
        <v>6</v>
      </c>
    </row>
    <row r="85" spans="5:7" ht="18" x14ac:dyDescent="0.2">
      <c r="E85" s="37"/>
      <c r="F85" s="35" t="s">
        <v>57</v>
      </c>
      <c r="G85" s="8"/>
    </row>
    <row r="86" spans="5:7" ht="18" x14ac:dyDescent="0.2">
      <c r="E86" s="37"/>
      <c r="F86" s="35" t="s">
        <v>392</v>
      </c>
      <c r="G86" s="8">
        <v>11</v>
      </c>
    </row>
    <row r="87" spans="5:7" ht="18" x14ac:dyDescent="0.2">
      <c r="E87" s="37"/>
      <c r="F87" s="45"/>
      <c r="G87" s="8"/>
    </row>
    <row r="88" spans="5:7" ht="18" x14ac:dyDescent="0.2">
      <c r="E88" s="37"/>
      <c r="F88" s="35" t="s">
        <v>40</v>
      </c>
      <c r="G88" s="8">
        <v>12</v>
      </c>
    </row>
    <row r="89" spans="5:7" ht="18" x14ac:dyDescent="0.2">
      <c r="E89" s="37"/>
      <c r="F89" s="35" t="s">
        <v>88</v>
      </c>
      <c r="G89" s="8">
        <v>7</v>
      </c>
    </row>
    <row r="90" spans="5:7" ht="18" x14ac:dyDescent="0.2">
      <c r="E90" s="37"/>
      <c r="F90" s="35" t="s">
        <v>208</v>
      </c>
      <c r="G90" s="8">
        <v>5</v>
      </c>
    </row>
    <row r="91" spans="5:7" ht="18" x14ac:dyDescent="0.2">
      <c r="E91" s="37"/>
      <c r="F91" s="35" t="s">
        <v>1</v>
      </c>
      <c r="G91" s="8">
        <v>9</v>
      </c>
    </row>
    <row r="92" spans="5:7" ht="18" x14ac:dyDescent="0.2">
      <c r="E92" s="37"/>
      <c r="F92" s="35" t="s">
        <v>356</v>
      </c>
      <c r="G92" s="8">
        <v>11</v>
      </c>
    </row>
    <row r="93" spans="5:7" ht="18" x14ac:dyDescent="0.2">
      <c r="E93" s="37"/>
      <c r="F93" s="35"/>
      <c r="G93" s="8"/>
    </row>
    <row r="94" spans="5:7" ht="18" x14ac:dyDescent="0.2">
      <c r="E94" s="37" t="s">
        <v>43</v>
      </c>
      <c r="F94" s="37" t="s">
        <v>0</v>
      </c>
      <c r="G94" s="8"/>
    </row>
  </sheetData>
  <mergeCells count="10">
    <mergeCell ref="E57:F58"/>
    <mergeCell ref="G57:G58"/>
    <mergeCell ref="B1:B2"/>
    <mergeCell ref="D44:E45"/>
    <mergeCell ref="D47:E48"/>
    <mergeCell ref="H1:H2"/>
    <mergeCell ref="E1:F2"/>
    <mergeCell ref="C1:C2"/>
    <mergeCell ref="D1:D2"/>
    <mergeCell ref="G1:G2"/>
  </mergeCells>
  <phoneticPr fontId="0" type="noConversion"/>
  <conditionalFormatting sqref="CH40 CD40 R40 V40:X40 Z40 BJ15 BJ30 BO15 BO30 AS15:AT15 AR40:AT40 P40 I37:M37 I38:N40 V15:Z15 T16:T21 T9:T14 V7 I3:T4 V9:Y9 V20 U3:V3 V13:Y13 W10:Y12 W14:Y14 X34:Y34 I35:U35 W32:Y33 Z32:Z34 I29:L29 M29:T30 V29:Z30 AL30:AM30 AL15 AL7 AB40:AC40 AB30:AC30 AB15:AC15 AA29:AC29 I28:AC28 AA32:AC35 V3:AC5 M7:S7 O5:T5 AA7:AC7 W16:AC21 AD3 AD5 AD9:AD11 W37:AC39 V37:V38 U37:U40 O37:T39 AE15:AH15 AF14:AG14 AE17:AH17 AF33:AG33 AE21:AH21 AE10:AG13 AF16:AH16 AF18:AH20 AE34:AG37 AE32:AG32 AE38:AH40 AH32:AH37 AH10:AH14 AE3:AK7 AK40:AO40 AE25:AK30 V25:AC27 I25:T27 AL9:AQ14 AI9:AK21 AE9:AH9 Z9:AC14 I9:S21 W23:AC23 I23:T23 AO7:AO8 AF23:AR23 AR24 AL22:AR22 AS10 AP8:AV8 AS13:AV13 AV7:AX7 AT8:AV12 AT14:AV14 AS22:AV24 AL25:AV29 AL16:AV21 AV15:AX15 AS30:AY30 BA3:BA6 BA8:BA30 BC3:BC6 BC8:BC14 BC16:BC19 AL3:AY6 AW8:AY14 AW16:AY29 BE8:BE15 BE3:BE6 AZ16 AZ19 BB3 BB22:BB24 BB28 BB32 BB36:BB37 BB17:BB20 BB39 BB34 BC21:BC23 BC25:BC29 BG3:BH6 BG16:BH29 BG15 BG30 BD3:BD5 BE17:BE30 BE37:BE39 BG8:BH14 BG32:BH39 BE32:BE35 BA32:BA39 AI32:AY39 O32:T34 V32:V35 I32:N33 AL31:AN31 BC31:BC39 BI3:BI5 BI22:BI24 BI28 BS30 BS32:BT39 BS3:BT6 BJ8:BO14 BP8:BP15 BI32:BO33 BJ34:BO39 BO40:BP40 BP20:BP30 BJ3:BP6 BP17 BP33:BP39 BJ16:BO29 BS8:BT14 BU3:BU4 BS16:BT29 BV3:BV39 CA3:CB31 CB32 CA33:CB39 CC3 CD3:CH39">
    <cfRule type="cellIs" dxfId="1030" priority="1618" stopIfTrue="1" operator="equal">
      <formula>"si"</formula>
    </cfRule>
    <cfRule type="cellIs" dxfId="1029" priority="1619" stopIfTrue="1" operator="equal">
      <formula>"ok"</formula>
    </cfRule>
    <cfRule type="cellIs" dxfId="1028" priority="1620" stopIfTrue="1" operator="equal">
      <formula>"x"</formula>
    </cfRule>
  </conditionalFormatting>
  <conditionalFormatting sqref="AC2 R2 V2 AE2 I2:P2 AL2 AJ2">
    <cfRule type="cellIs" dxfId="1027" priority="1622" stopIfTrue="1" operator="equal">
      <formula>"no"</formula>
    </cfRule>
  </conditionalFormatting>
  <conditionalFormatting sqref="S40">
    <cfRule type="cellIs" dxfId="1026" priority="1393" stopIfTrue="1" operator="equal">
      <formula>"si"</formula>
    </cfRule>
    <cfRule type="cellIs" dxfId="1025" priority="1394" stopIfTrue="1" operator="equal">
      <formula>"ok"</formula>
    </cfRule>
    <cfRule type="cellIs" dxfId="1024" priority="1395" stopIfTrue="1" operator="equal">
      <formula>"x"</formula>
    </cfRule>
  </conditionalFormatting>
  <conditionalFormatting sqref="BG40">
    <cfRule type="cellIs" dxfId="1023" priority="1334" stopIfTrue="1" operator="equal">
      <formula>"si"</formula>
    </cfRule>
    <cfRule type="cellIs" dxfId="1022" priority="1335" stopIfTrue="1" operator="equal">
      <formula>"ok"</formula>
    </cfRule>
    <cfRule type="cellIs" dxfId="1021" priority="1336" stopIfTrue="1" operator="equal">
      <formula>"x"</formula>
    </cfRule>
  </conditionalFormatting>
  <conditionalFormatting sqref="AV40 BE40">
    <cfRule type="cellIs" dxfId="1020" priority="1325" stopIfTrue="1" operator="equal">
      <formula>"si"</formula>
    </cfRule>
    <cfRule type="cellIs" dxfId="1019" priority="1326" stopIfTrue="1" operator="equal">
      <formula>"ok"</formula>
    </cfRule>
    <cfRule type="cellIs" dxfId="1018" priority="1327" stopIfTrue="1" operator="equal">
      <formula>"x"</formula>
    </cfRule>
  </conditionalFormatting>
  <conditionalFormatting sqref="AV2">
    <cfRule type="cellIs" dxfId="1017" priority="1329" stopIfTrue="1" operator="equal">
      <formula>"no"</formula>
    </cfRule>
  </conditionalFormatting>
  <conditionalFormatting sqref="BJ40">
    <cfRule type="cellIs" dxfId="1016" priority="1307" stopIfTrue="1" operator="equal">
      <formula>"si"</formula>
    </cfRule>
    <cfRule type="cellIs" dxfId="1015" priority="1308" stopIfTrue="1" operator="equal">
      <formula>"ok"</formula>
    </cfRule>
    <cfRule type="cellIs" dxfId="1014" priority="1309" stopIfTrue="1" operator="equal">
      <formula>"x"</formula>
    </cfRule>
  </conditionalFormatting>
  <conditionalFormatting sqref="BV40">
    <cfRule type="cellIs" dxfId="1013" priority="1282" stopIfTrue="1" operator="equal">
      <formula>"si"</formula>
    </cfRule>
    <cfRule type="cellIs" dxfId="1012" priority="1283" stopIfTrue="1" operator="equal">
      <formula>"ok"</formula>
    </cfRule>
    <cfRule type="cellIs" dxfId="1011" priority="1284" stopIfTrue="1" operator="equal">
      <formula>"x"</formula>
    </cfRule>
  </conditionalFormatting>
  <conditionalFormatting sqref="CA40">
    <cfRule type="cellIs" dxfId="1010" priority="1260" stopIfTrue="1" operator="equal">
      <formula>"si"</formula>
    </cfRule>
    <cfRule type="cellIs" dxfId="1009" priority="1261" stopIfTrue="1" operator="equal">
      <formula>"ok"</formula>
    </cfRule>
    <cfRule type="cellIs" dxfId="1008" priority="1262" stopIfTrue="1" operator="equal">
      <formula>"x"</formula>
    </cfRule>
  </conditionalFormatting>
  <conditionalFormatting sqref="O40">
    <cfRule type="cellIs" dxfId="1007" priority="1185" stopIfTrue="1" operator="equal">
      <formula>"si"</formula>
    </cfRule>
    <cfRule type="cellIs" dxfId="1006" priority="1186" stopIfTrue="1" operator="equal">
      <formula>"ok"</formula>
    </cfRule>
    <cfRule type="cellIs" dxfId="1005" priority="1187" stopIfTrue="1" operator="equal">
      <formula>"x"</formula>
    </cfRule>
  </conditionalFormatting>
  <conditionalFormatting sqref="S2">
    <cfRule type="cellIs" dxfId="1004" priority="1164" stopIfTrue="1" operator="equal">
      <formula>"no"</formula>
    </cfRule>
  </conditionalFormatting>
  <conditionalFormatting sqref="Y2">
    <cfRule type="cellIs" dxfId="1003" priority="1155" stopIfTrue="1" operator="equal">
      <formula>"no"</formula>
    </cfRule>
  </conditionalFormatting>
  <conditionalFormatting sqref="Z2 AB2">
    <cfRule type="cellIs" dxfId="1002" priority="1153" stopIfTrue="1" operator="equal">
      <formula>"no"</formula>
    </cfRule>
  </conditionalFormatting>
  <conditionalFormatting sqref="AI40">
    <cfRule type="cellIs" dxfId="1001" priority="1148" stopIfTrue="1" operator="equal">
      <formula>"si"</formula>
    </cfRule>
    <cfRule type="cellIs" dxfId="1000" priority="1149" stopIfTrue="1" operator="equal">
      <formula>"ok"</formula>
    </cfRule>
    <cfRule type="cellIs" dxfId="999" priority="1150" stopIfTrue="1" operator="equal">
      <formula>"x"</formula>
    </cfRule>
  </conditionalFormatting>
  <conditionalFormatting sqref="AI2">
    <cfRule type="cellIs" dxfId="998" priority="1152" stopIfTrue="1" operator="equal">
      <formula>"no"</formula>
    </cfRule>
  </conditionalFormatting>
  <conditionalFormatting sqref="AJ40">
    <cfRule type="cellIs" dxfId="997" priority="1137" stopIfTrue="1" operator="equal">
      <formula>"si"</formula>
    </cfRule>
    <cfRule type="cellIs" dxfId="996" priority="1138" stopIfTrue="1" operator="equal">
      <formula>"ok"</formula>
    </cfRule>
    <cfRule type="cellIs" dxfId="995" priority="1139" stopIfTrue="1" operator="equal">
      <formula>"x"</formula>
    </cfRule>
  </conditionalFormatting>
  <conditionalFormatting sqref="CB40">
    <cfRule type="cellIs" dxfId="994" priority="1041" stopIfTrue="1" operator="equal">
      <formula>"si"</formula>
    </cfRule>
    <cfRule type="cellIs" dxfId="993" priority="1042" stopIfTrue="1" operator="equal">
      <formula>"ok"</formula>
    </cfRule>
    <cfRule type="cellIs" dxfId="992" priority="1043" stopIfTrue="1" operator="equal">
      <formula>"x"</formula>
    </cfRule>
  </conditionalFormatting>
  <conditionalFormatting sqref="CF40">
    <cfRule type="cellIs" dxfId="991" priority="1033" stopIfTrue="1" operator="equal">
      <formula>"si"</formula>
    </cfRule>
    <cfRule type="cellIs" dxfId="990" priority="1034" stopIfTrue="1" operator="equal">
      <formula>"ok"</formula>
    </cfRule>
    <cfRule type="cellIs" dxfId="989" priority="1035" stopIfTrue="1" operator="equal">
      <formula>"x"</formula>
    </cfRule>
  </conditionalFormatting>
  <conditionalFormatting sqref="CG40">
    <cfRule type="cellIs" dxfId="988" priority="1025" stopIfTrue="1" operator="equal">
      <formula>"si"</formula>
    </cfRule>
    <cfRule type="cellIs" dxfId="987" priority="1026" stopIfTrue="1" operator="equal">
      <formula>"ok"</formula>
    </cfRule>
    <cfRule type="cellIs" dxfId="986" priority="1027" stopIfTrue="1" operator="equal">
      <formula>"x"</formula>
    </cfRule>
  </conditionalFormatting>
  <conditionalFormatting sqref="CG2">
    <cfRule type="cellIs" dxfId="985" priority="1028" stopIfTrue="1" operator="equal">
      <formula>"no"</formula>
    </cfRule>
  </conditionalFormatting>
  <conditionalFormatting sqref="CE40">
    <cfRule type="cellIs" dxfId="984" priority="1017" stopIfTrue="1" operator="equal">
      <formula>"si"</formula>
    </cfRule>
    <cfRule type="cellIs" dxfId="983" priority="1018" stopIfTrue="1" operator="equal">
      <formula>"ok"</formula>
    </cfRule>
    <cfRule type="cellIs" dxfId="982" priority="1019" stopIfTrue="1" operator="equal">
      <formula>"x"</formula>
    </cfRule>
  </conditionalFormatting>
  <conditionalFormatting sqref="Y40">
    <cfRule type="cellIs" dxfId="981" priority="896" stopIfTrue="1" operator="equal">
      <formula>"si"</formula>
    </cfRule>
    <cfRule type="cellIs" dxfId="980" priority="897" stopIfTrue="1" operator="equal">
      <formula>"ok"</formula>
    </cfRule>
    <cfRule type="cellIs" dxfId="979" priority="898" stopIfTrue="1" operator="equal">
      <formula>"x"</formula>
    </cfRule>
  </conditionalFormatting>
  <conditionalFormatting sqref="X2">
    <cfRule type="cellIs" dxfId="978" priority="877" stopIfTrue="1" operator="equal">
      <formula>"no"</formula>
    </cfRule>
  </conditionalFormatting>
  <conditionalFormatting sqref="AA15 AA30 AA40">
    <cfRule type="cellIs" dxfId="977" priority="816" stopIfTrue="1" operator="equal">
      <formula>"si"</formula>
    </cfRule>
    <cfRule type="cellIs" dxfId="976" priority="817" stopIfTrue="1" operator="equal">
      <formula>"ok"</formula>
    </cfRule>
    <cfRule type="cellIs" dxfId="975" priority="818" stopIfTrue="1" operator="equal">
      <formula>"x"</formula>
    </cfRule>
  </conditionalFormatting>
  <conditionalFormatting sqref="AA2">
    <cfRule type="cellIs" dxfId="974" priority="815" stopIfTrue="1" operator="equal">
      <formula>"no"</formula>
    </cfRule>
  </conditionalFormatting>
  <conditionalFormatting sqref="AM15">
    <cfRule type="cellIs" dxfId="973" priority="805" stopIfTrue="1" operator="equal">
      <formula>"si"</formula>
    </cfRule>
    <cfRule type="cellIs" dxfId="972" priority="806" stopIfTrue="1" operator="equal">
      <formula>"ok"</formula>
    </cfRule>
    <cfRule type="cellIs" dxfId="971" priority="807" stopIfTrue="1" operator="equal">
      <formula>"x"</formula>
    </cfRule>
  </conditionalFormatting>
  <conditionalFormatting sqref="AM2">
    <cfRule type="cellIs" dxfId="970" priority="809" stopIfTrue="1" operator="equal">
      <formula>"no"</formula>
    </cfRule>
  </conditionalFormatting>
  <conditionalFormatting sqref="AN15 AN30">
    <cfRule type="cellIs" dxfId="969" priority="800" stopIfTrue="1" operator="equal">
      <formula>"si"</formula>
    </cfRule>
    <cfRule type="cellIs" dxfId="968" priority="801" stopIfTrue="1" operator="equal">
      <formula>"ok"</formula>
    </cfRule>
    <cfRule type="cellIs" dxfId="967" priority="802" stopIfTrue="1" operator="equal">
      <formula>"x"</formula>
    </cfRule>
  </conditionalFormatting>
  <conditionalFormatting sqref="AN2">
    <cfRule type="cellIs" dxfId="966" priority="804" stopIfTrue="1" operator="equal">
      <formula>"no"</formula>
    </cfRule>
  </conditionalFormatting>
  <conditionalFormatting sqref="AU15:AV15">
    <cfRule type="cellIs" dxfId="965" priority="796" stopIfTrue="1" operator="equal">
      <formula>"si"</formula>
    </cfRule>
    <cfRule type="cellIs" dxfId="964" priority="797" stopIfTrue="1" operator="equal">
      <formula>"ok"</formula>
    </cfRule>
    <cfRule type="cellIs" dxfId="963" priority="798" stopIfTrue="1" operator="equal">
      <formula>"x"</formula>
    </cfRule>
  </conditionalFormatting>
  <conditionalFormatting sqref="AU40:AV40">
    <cfRule type="cellIs" dxfId="962" priority="792" stopIfTrue="1" operator="equal">
      <formula>"si"</formula>
    </cfRule>
    <cfRule type="cellIs" dxfId="961" priority="793" stopIfTrue="1" operator="equal">
      <formula>"ok"</formula>
    </cfRule>
    <cfRule type="cellIs" dxfId="960" priority="794" stopIfTrue="1" operator="equal">
      <formula>"x"</formula>
    </cfRule>
  </conditionalFormatting>
  <conditionalFormatting sqref="AU2:AV2">
    <cfRule type="cellIs" dxfId="959" priority="795" stopIfTrue="1" operator="equal">
      <formula>"no"</formula>
    </cfRule>
  </conditionalFormatting>
  <conditionalFormatting sqref="BS15">
    <cfRule type="cellIs" dxfId="958" priority="730" stopIfTrue="1" operator="equal">
      <formula>"si"</formula>
    </cfRule>
    <cfRule type="cellIs" dxfId="957" priority="731" stopIfTrue="1" operator="equal">
      <formula>"ok"</formula>
    </cfRule>
    <cfRule type="cellIs" dxfId="956" priority="732" stopIfTrue="1" operator="equal">
      <formula>"x"</formula>
    </cfRule>
  </conditionalFormatting>
  <conditionalFormatting sqref="BS40">
    <cfRule type="cellIs" dxfId="955" priority="727" stopIfTrue="1" operator="equal">
      <formula>"si"</formula>
    </cfRule>
    <cfRule type="cellIs" dxfId="954" priority="728" stopIfTrue="1" operator="equal">
      <formula>"ok"</formula>
    </cfRule>
    <cfRule type="cellIs" dxfId="953" priority="729" stopIfTrue="1" operator="equal">
      <formula>"x"</formula>
    </cfRule>
  </conditionalFormatting>
  <conditionalFormatting sqref="Q40">
    <cfRule type="cellIs" dxfId="952" priority="604" stopIfTrue="1" operator="equal">
      <formula>"si"</formula>
    </cfRule>
    <cfRule type="cellIs" dxfId="951" priority="605" stopIfTrue="1" operator="equal">
      <formula>"ok"</formula>
    </cfRule>
    <cfRule type="cellIs" dxfId="950" priority="606" stopIfTrue="1" operator="equal">
      <formula>"x"</formula>
    </cfRule>
  </conditionalFormatting>
  <conditionalFormatting sqref="Q2">
    <cfRule type="cellIs" dxfId="949" priority="607" stopIfTrue="1" operator="equal">
      <formula>"no"</formula>
    </cfRule>
  </conditionalFormatting>
  <conditionalFormatting sqref="T15">
    <cfRule type="cellIs" dxfId="948" priority="601" stopIfTrue="1" operator="equal">
      <formula>"si"</formula>
    </cfRule>
    <cfRule type="cellIs" dxfId="947" priority="602" stopIfTrue="1" operator="equal">
      <formula>"ok"</formula>
    </cfRule>
    <cfRule type="cellIs" dxfId="946" priority="603" stopIfTrue="1" operator="equal">
      <formula>"x"</formula>
    </cfRule>
  </conditionalFormatting>
  <conditionalFormatting sqref="T2">
    <cfRule type="cellIs" dxfId="945" priority="600" stopIfTrue="1" operator="equal">
      <formula>"no"</formula>
    </cfRule>
  </conditionalFormatting>
  <conditionalFormatting sqref="T40">
    <cfRule type="cellIs" dxfId="944" priority="597" stopIfTrue="1" operator="equal">
      <formula>"si"</formula>
    </cfRule>
    <cfRule type="cellIs" dxfId="943" priority="598" stopIfTrue="1" operator="equal">
      <formula>"ok"</formula>
    </cfRule>
    <cfRule type="cellIs" dxfId="942" priority="599" stopIfTrue="1" operator="equal">
      <formula>"x"</formula>
    </cfRule>
  </conditionalFormatting>
  <conditionalFormatting sqref="AH2">
    <cfRule type="cellIs" dxfId="941" priority="594" stopIfTrue="1" operator="equal">
      <formula>"no"</formula>
    </cfRule>
  </conditionalFormatting>
  <conditionalFormatting sqref="AF2">
    <cfRule type="cellIs" dxfId="940" priority="590" stopIfTrue="1" operator="equal">
      <formula>"no"</formula>
    </cfRule>
  </conditionalFormatting>
  <conditionalFormatting sqref="AR15 AR30">
    <cfRule type="cellIs" dxfId="939" priority="569" stopIfTrue="1" operator="equal">
      <formula>"si"</formula>
    </cfRule>
    <cfRule type="cellIs" dxfId="938" priority="570" stopIfTrue="1" operator="equal">
      <formula>"ok"</formula>
    </cfRule>
    <cfRule type="cellIs" dxfId="937" priority="571" stopIfTrue="1" operator="equal">
      <formula>"x"</formula>
    </cfRule>
  </conditionalFormatting>
  <conditionalFormatting sqref="AS2">
    <cfRule type="cellIs" dxfId="936" priority="568" stopIfTrue="1" operator="equal">
      <formula>"no"</formula>
    </cfRule>
  </conditionalFormatting>
  <conditionalFormatting sqref="AO15 AO30">
    <cfRule type="cellIs" dxfId="935" priority="554" stopIfTrue="1" operator="equal">
      <formula>"si"</formula>
    </cfRule>
    <cfRule type="cellIs" dxfId="934" priority="555" stopIfTrue="1" operator="equal">
      <formula>"ok"</formula>
    </cfRule>
    <cfRule type="cellIs" dxfId="933" priority="556" stopIfTrue="1" operator="equal">
      <formula>"x"</formula>
    </cfRule>
  </conditionalFormatting>
  <conditionalFormatting sqref="AO2">
    <cfRule type="cellIs" dxfId="932" priority="557" stopIfTrue="1" operator="equal">
      <formula>"no"</formula>
    </cfRule>
  </conditionalFormatting>
  <conditionalFormatting sqref="AP15 AP30:AQ30 AP40:AQ40">
    <cfRule type="cellIs" dxfId="931" priority="550" stopIfTrue="1" operator="equal">
      <formula>"si"</formula>
    </cfRule>
    <cfRule type="cellIs" dxfId="930" priority="551" stopIfTrue="1" operator="equal">
      <formula>"ok"</formula>
    </cfRule>
    <cfRule type="cellIs" dxfId="929" priority="552" stopIfTrue="1" operator="equal">
      <formula>"x"</formula>
    </cfRule>
  </conditionalFormatting>
  <conditionalFormatting sqref="AP2">
    <cfRule type="cellIs" dxfId="928" priority="553" stopIfTrue="1" operator="equal">
      <formula>"no"</formula>
    </cfRule>
  </conditionalFormatting>
  <conditionalFormatting sqref="AQ15">
    <cfRule type="cellIs" dxfId="927" priority="546" stopIfTrue="1" operator="equal">
      <formula>"si"</formula>
    </cfRule>
    <cfRule type="cellIs" dxfId="926" priority="547" stopIfTrue="1" operator="equal">
      <formula>"ok"</formula>
    </cfRule>
    <cfRule type="cellIs" dxfId="925" priority="548" stopIfTrue="1" operator="equal">
      <formula>"x"</formula>
    </cfRule>
  </conditionalFormatting>
  <conditionalFormatting sqref="AQ2:AR2">
    <cfRule type="cellIs" dxfId="924" priority="549" stopIfTrue="1" operator="equal">
      <formula>"no"</formula>
    </cfRule>
  </conditionalFormatting>
  <conditionalFormatting sqref="BA40">
    <cfRule type="cellIs" dxfId="923" priority="514" stopIfTrue="1" operator="equal">
      <formula>"si"</formula>
    </cfRule>
    <cfRule type="cellIs" dxfId="922" priority="515" stopIfTrue="1" operator="equal">
      <formula>"ok"</formula>
    </cfRule>
    <cfRule type="cellIs" dxfId="921" priority="516" stopIfTrue="1" operator="equal">
      <formula>"x"</formula>
    </cfRule>
  </conditionalFormatting>
  <conditionalFormatting sqref="AW40:AX40">
    <cfRule type="cellIs" dxfId="920" priority="505" stopIfTrue="1" operator="equal">
      <formula>"si"</formula>
    </cfRule>
    <cfRule type="cellIs" dxfId="919" priority="506" stopIfTrue="1" operator="equal">
      <formula>"ok"</formula>
    </cfRule>
    <cfRule type="cellIs" dxfId="918" priority="507" stopIfTrue="1" operator="equal">
      <formula>"x"</formula>
    </cfRule>
  </conditionalFormatting>
  <conditionalFormatting sqref="AX2">
    <cfRule type="cellIs" dxfId="917" priority="508" stopIfTrue="1" operator="equal">
      <formula>"no"</formula>
    </cfRule>
  </conditionalFormatting>
  <conditionalFormatting sqref="AX15">
    <cfRule type="cellIs" dxfId="916" priority="499" stopIfTrue="1" operator="equal">
      <formula>"si"</formula>
    </cfRule>
    <cfRule type="cellIs" dxfId="915" priority="500" stopIfTrue="1" operator="equal">
      <formula>"ok"</formula>
    </cfRule>
    <cfRule type="cellIs" dxfId="914" priority="501" stopIfTrue="1" operator="equal">
      <formula>"x"</formula>
    </cfRule>
  </conditionalFormatting>
  <conditionalFormatting sqref="AX40">
    <cfRule type="cellIs" dxfId="913" priority="495" stopIfTrue="1" operator="equal">
      <formula>"si"</formula>
    </cfRule>
    <cfRule type="cellIs" dxfId="912" priority="496" stopIfTrue="1" operator="equal">
      <formula>"ok"</formula>
    </cfRule>
    <cfRule type="cellIs" dxfId="911" priority="497" stopIfTrue="1" operator="equal">
      <formula>"x"</formula>
    </cfRule>
  </conditionalFormatting>
  <conditionalFormatting sqref="AX2">
    <cfRule type="cellIs" dxfId="910" priority="498" stopIfTrue="1" operator="equal">
      <formula>"no"</formula>
    </cfRule>
  </conditionalFormatting>
  <conditionalFormatting sqref="AY40 BA40">
    <cfRule type="cellIs" dxfId="909" priority="475" stopIfTrue="1" operator="equal">
      <formula>"si"</formula>
    </cfRule>
    <cfRule type="cellIs" dxfId="908" priority="476" stopIfTrue="1" operator="equal">
      <formula>"ok"</formula>
    </cfRule>
    <cfRule type="cellIs" dxfId="907" priority="477" stopIfTrue="1" operator="equal">
      <formula>"x"</formula>
    </cfRule>
  </conditionalFormatting>
  <conditionalFormatting sqref="AY15 BA15">
    <cfRule type="cellIs" dxfId="906" priority="479" stopIfTrue="1" operator="equal">
      <formula>"si"</formula>
    </cfRule>
    <cfRule type="cellIs" dxfId="905" priority="480" stopIfTrue="1" operator="equal">
      <formula>"ok"</formula>
    </cfRule>
    <cfRule type="cellIs" dxfId="904" priority="481" stopIfTrue="1" operator="equal">
      <formula>"x"</formula>
    </cfRule>
  </conditionalFormatting>
  <conditionalFormatting sqref="BC15 BC30">
    <cfRule type="cellIs" dxfId="903" priority="466" stopIfTrue="1" operator="equal">
      <formula>"si"</formula>
    </cfRule>
    <cfRule type="cellIs" dxfId="902" priority="467" stopIfTrue="1" operator="equal">
      <formula>"ok"</formula>
    </cfRule>
    <cfRule type="cellIs" dxfId="901" priority="468" stopIfTrue="1" operator="equal">
      <formula>"x"</formula>
    </cfRule>
  </conditionalFormatting>
  <conditionalFormatting sqref="BC40">
    <cfRule type="cellIs" dxfId="900" priority="456" stopIfTrue="1" operator="equal">
      <formula>"si"</formula>
    </cfRule>
    <cfRule type="cellIs" dxfId="899" priority="457" stopIfTrue="1" operator="equal">
      <formula>"ok"</formula>
    </cfRule>
    <cfRule type="cellIs" dxfId="898" priority="458" stopIfTrue="1" operator="equal">
      <formula>"x"</formula>
    </cfRule>
  </conditionalFormatting>
  <conditionalFormatting sqref="BC2">
    <cfRule type="cellIs" dxfId="897" priority="459" stopIfTrue="1" operator="equal">
      <formula>"no"</formula>
    </cfRule>
  </conditionalFormatting>
  <conditionalFormatting sqref="BO2">
    <cfRule type="cellIs" dxfId="896" priority="440" stopIfTrue="1" operator="equal">
      <formula>"no"</formula>
    </cfRule>
  </conditionalFormatting>
  <conditionalFormatting sqref="BH30 BH15">
    <cfRule type="cellIs" dxfId="895" priority="446" stopIfTrue="1" operator="equal">
      <formula>"si"</formula>
    </cfRule>
    <cfRule type="cellIs" dxfId="894" priority="447" stopIfTrue="1" operator="equal">
      <formula>"ok"</formula>
    </cfRule>
    <cfRule type="cellIs" dxfId="893" priority="448" stopIfTrue="1" operator="equal">
      <formula>"x"</formula>
    </cfRule>
  </conditionalFormatting>
  <conditionalFormatting sqref="BH40">
    <cfRule type="cellIs" dxfId="892" priority="442" stopIfTrue="1" operator="equal">
      <formula>"si"</formula>
    </cfRule>
    <cfRule type="cellIs" dxfId="891" priority="443" stopIfTrue="1" operator="equal">
      <formula>"ok"</formula>
    </cfRule>
    <cfRule type="cellIs" dxfId="890" priority="444" stopIfTrue="1" operator="equal">
      <formula>"x"</formula>
    </cfRule>
  </conditionalFormatting>
  <conditionalFormatting sqref="BH2">
    <cfRule type="cellIs" dxfId="889" priority="441" stopIfTrue="1" operator="equal">
      <formula>"no"</formula>
    </cfRule>
  </conditionalFormatting>
  <conditionalFormatting sqref="BK15 BK30">
    <cfRule type="cellIs" dxfId="888" priority="437" stopIfTrue="1" operator="equal">
      <formula>"si"</formula>
    </cfRule>
    <cfRule type="cellIs" dxfId="887" priority="438" stopIfTrue="1" operator="equal">
      <formula>"ok"</formula>
    </cfRule>
    <cfRule type="cellIs" dxfId="886" priority="439" stopIfTrue="1" operator="equal">
      <formula>"x"</formula>
    </cfRule>
  </conditionalFormatting>
  <conditionalFormatting sqref="BK40">
    <cfRule type="cellIs" dxfId="885" priority="433" stopIfTrue="1" operator="equal">
      <formula>"si"</formula>
    </cfRule>
    <cfRule type="cellIs" dxfId="884" priority="434" stopIfTrue="1" operator="equal">
      <formula>"ok"</formula>
    </cfRule>
    <cfRule type="cellIs" dxfId="883" priority="435" stopIfTrue="1" operator="equal">
      <formula>"x"</formula>
    </cfRule>
  </conditionalFormatting>
  <conditionalFormatting sqref="BL30 BL15">
    <cfRule type="cellIs" dxfId="882" priority="430" stopIfTrue="1" operator="equal">
      <formula>"si"</formula>
    </cfRule>
    <cfRule type="cellIs" dxfId="881" priority="431" stopIfTrue="1" operator="equal">
      <formula>"ok"</formula>
    </cfRule>
    <cfRule type="cellIs" dxfId="880" priority="432" stopIfTrue="1" operator="equal">
      <formula>"x"</formula>
    </cfRule>
  </conditionalFormatting>
  <conditionalFormatting sqref="BL40">
    <cfRule type="cellIs" dxfId="879" priority="426" stopIfTrue="1" operator="equal">
      <formula>"si"</formula>
    </cfRule>
    <cfRule type="cellIs" dxfId="878" priority="427" stopIfTrue="1" operator="equal">
      <formula>"ok"</formula>
    </cfRule>
    <cfRule type="cellIs" dxfId="877" priority="428" stopIfTrue="1" operator="equal">
      <formula>"x"</formula>
    </cfRule>
  </conditionalFormatting>
  <conditionalFormatting sqref="BM30:BN30 BM15:BN15">
    <cfRule type="cellIs" dxfId="876" priority="417" stopIfTrue="1" operator="equal">
      <formula>"si"</formula>
    </cfRule>
    <cfRule type="cellIs" dxfId="875" priority="418" stopIfTrue="1" operator="equal">
      <formula>"ok"</formula>
    </cfRule>
    <cfRule type="cellIs" dxfId="874" priority="419" stopIfTrue="1" operator="equal">
      <formula>"x"</formula>
    </cfRule>
  </conditionalFormatting>
  <conditionalFormatting sqref="BM40:BN40">
    <cfRule type="cellIs" dxfId="873" priority="413" stopIfTrue="1" operator="equal">
      <formula>"si"</formula>
    </cfRule>
    <cfRule type="cellIs" dxfId="872" priority="414" stopIfTrue="1" operator="equal">
      <formula>"ok"</formula>
    </cfRule>
    <cfRule type="cellIs" dxfId="871" priority="415" stopIfTrue="1" operator="equal">
      <formula>"x"</formula>
    </cfRule>
  </conditionalFormatting>
  <conditionalFormatting sqref="BT30 BT15">
    <cfRule type="cellIs" dxfId="870" priority="409" stopIfTrue="1" operator="equal">
      <formula>"si"</formula>
    </cfRule>
    <cfRule type="cellIs" dxfId="869" priority="410" stopIfTrue="1" operator="equal">
      <formula>"ok"</formula>
    </cfRule>
    <cfRule type="cellIs" dxfId="868" priority="411" stopIfTrue="1" operator="equal">
      <formula>"x"</formula>
    </cfRule>
  </conditionalFormatting>
  <conditionalFormatting sqref="BT40">
    <cfRule type="cellIs" dxfId="867" priority="405" stopIfTrue="1" operator="equal">
      <formula>"si"</formula>
    </cfRule>
    <cfRule type="cellIs" dxfId="866" priority="406" stopIfTrue="1" operator="equal">
      <formula>"ok"</formula>
    </cfRule>
    <cfRule type="cellIs" dxfId="865" priority="407" stopIfTrue="1" operator="equal">
      <formula>"x"</formula>
    </cfRule>
  </conditionalFormatting>
  <conditionalFormatting sqref="BT2">
    <cfRule type="cellIs" dxfId="864" priority="408" stopIfTrue="1" operator="equal">
      <formula>"no"</formula>
    </cfRule>
  </conditionalFormatting>
  <conditionalFormatting sqref="CB2">
    <cfRule type="cellIs" dxfId="863" priority="404" stopIfTrue="1" operator="equal">
      <formula>"no"</formula>
    </cfRule>
  </conditionalFormatting>
  <conditionalFormatting sqref="CE2">
    <cfRule type="cellIs" dxfId="862" priority="403" stopIfTrue="1" operator="equal">
      <formula>"no"</formula>
    </cfRule>
  </conditionalFormatting>
  <conditionalFormatting sqref="AK2">
    <cfRule type="cellIs" dxfId="861" priority="399" stopIfTrue="1" operator="equal">
      <formula>"no"</formula>
    </cfRule>
  </conditionalFormatting>
  <conditionalFormatting sqref="CD2">
    <cfRule type="cellIs" dxfId="860" priority="393" stopIfTrue="1" operator="equal">
      <formula>"no"</formula>
    </cfRule>
  </conditionalFormatting>
  <conditionalFormatting sqref="CH2">
    <cfRule type="cellIs" dxfId="859" priority="392" stopIfTrue="1" operator="equal">
      <formula>"no"</formula>
    </cfRule>
  </conditionalFormatting>
  <conditionalFormatting sqref="I34:N34 N37">
    <cfRule type="cellIs" dxfId="858" priority="386" stopIfTrue="1" operator="equal">
      <formula>"si"</formula>
    </cfRule>
    <cfRule type="cellIs" dxfId="857" priority="387" stopIfTrue="1" operator="equal">
      <formula>"ok"</formula>
    </cfRule>
    <cfRule type="cellIs" dxfId="856" priority="388" stopIfTrue="1" operator="equal">
      <formula>"x"</formula>
    </cfRule>
  </conditionalFormatting>
  <conditionalFormatting sqref="Y7:Z7 AS7:AT7 BE7 BJ7 I7:L7 W7 BG7 BO7:BP7">
    <cfRule type="cellIs" dxfId="855" priority="383" stopIfTrue="1" operator="equal">
      <formula>"si"</formula>
    </cfRule>
    <cfRule type="cellIs" dxfId="854" priority="384" stopIfTrue="1" operator="equal">
      <formula>"ok"</formula>
    </cfRule>
    <cfRule type="cellIs" dxfId="853" priority="385" stopIfTrue="1" operator="equal">
      <formula>"x"</formula>
    </cfRule>
  </conditionalFormatting>
  <conditionalFormatting sqref="X7">
    <cfRule type="cellIs" dxfId="852" priority="380" stopIfTrue="1" operator="equal">
      <formula>"si"</formula>
    </cfRule>
    <cfRule type="cellIs" dxfId="851" priority="381" stopIfTrue="1" operator="equal">
      <formula>"ok"</formula>
    </cfRule>
    <cfRule type="cellIs" dxfId="850" priority="382" stopIfTrue="1" operator="equal">
      <formula>"x"</formula>
    </cfRule>
  </conditionalFormatting>
  <conditionalFormatting sqref="AM7">
    <cfRule type="cellIs" dxfId="849" priority="377" stopIfTrue="1" operator="equal">
      <formula>"si"</formula>
    </cfRule>
    <cfRule type="cellIs" dxfId="848" priority="378" stopIfTrue="1" operator="equal">
      <formula>"ok"</formula>
    </cfRule>
    <cfRule type="cellIs" dxfId="847" priority="379" stopIfTrue="1" operator="equal">
      <formula>"x"</formula>
    </cfRule>
  </conditionalFormatting>
  <conditionalFormatting sqref="AN7">
    <cfRule type="cellIs" dxfId="846" priority="374" stopIfTrue="1" operator="equal">
      <formula>"si"</formula>
    </cfRule>
    <cfRule type="cellIs" dxfId="845" priority="375" stopIfTrue="1" operator="equal">
      <formula>"ok"</formula>
    </cfRule>
    <cfRule type="cellIs" dxfId="844" priority="376" stopIfTrue="1" operator="equal">
      <formula>"x"</formula>
    </cfRule>
  </conditionalFormatting>
  <conditionalFormatting sqref="AU7:AV7">
    <cfRule type="cellIs" dxfId="843" priority="371" stopIfTrue="1" operator="equal">
      <formula>"si"</formula>
    </cfRule>
    <cfRule type="cellIs" dxfId="842" priority="372" stopIfTrue="1" operator="equal">
      <formula>"ok"</formula>
    </cfRule>
    <cfRule type="cellIs" dxfId="841" priority="373" stopIfTrue="1" operator="equal">
      <formula>"x"</formula>
    </cfRule>
  </conditionalFormatting>
  <conditionalFormatting sqref="BS7">
    <cfRule type="cellIs" dxfId="840" priority="365" stopIfTrue="1" operator="equal">
      <formula>"si"</formula>
    </cfRule>
    <cfRule type="cellIs" dxfId="839" priority="366" stopIfTrue="1" operator="equal">
      <formula>"ok"</formula>
    </cfRule>
    <cfRule type="cellIs" dxfId="838" priority="367" stopIfTrue="1" operator="equal">
      <formula>"x"</formula>
    </cfRule>
  </conditionalFormatting>
  <conditionalFormatting sqref="T7">
    <cfRule type="cellIs" dxfId="837" priority="362" stopIfTrue="1" operator="equal">
      <formula>"si"</formula>
    </cfRule>
    <cfRule type="cellIs" dxfId="836" priority="363" stopIfTrue="1" operator="equal">
      <formula>"ok"</formula>
    </cfRule>
    <cfRule type="cellIs" dxfId="835" priority="364" stopIfTrue="1" operator="equal">
      <formula>"x"</formula>
    </cfRule>
  </conditionalFormatting>
  <conditionalFormatting sqref="AR7">
    <cfRule type="cellIs" dxfId="834" priority="356" stopIfTrue="1" operator="equal">
      <formula>"si"</formula>
    </cfRule>
    <cfRule type="cellIs" dxfId="833" priority="357" stopIfTrue="1" operator="equal">
      <formula>"ok"</formula>
    </cfRule>
    <cfRule type="cellIs" dxfId="832" priority="358" stopIfTrue="1" operator="equal">
      <formula>"x"</formula>
    </cfRule>
  </conditionalFormatting>
  <conditionalFormatting sqref="AP7">
    <cfRule type="cellIs" dxfId="831" priority="350" stopIfTrue="1" operator="equal">
      <formula>"si"</formula>
    </cfRule>
    <cfRule type="cellIs" dxfId="830" priority="351" stopIfTrue="1" operator="equal">
      <formula>"ok"</formula>
    </cfRule>
    <cfRule type="cellIs" dxfId="829" priority="352" stopIfTrue="1" operator="equal">
      <formula>"x"</formula>
    </cfRule>
  </conditionalFormatting>
  <conditionalFormatting sqref="AQ7">
    <cfRule type="cellIs" dxfId="828" priority="347" stopIfTrue="1" operator="equal">
      <formula>"si"</formula>
    </cfRule>
    <cfRule type="cellIs" dxfId="827" priority="348" stopIfTrue="1" operator="equal">
      <formula>"ok"</formula>
    </cfRule>
    <cfRule type="cellIs" dxfId="826" priority="349" stopIfTrue="1" operator="equal">
      <formula>"x"</formula>
    </cfRule>
  </conditionalFormatting>
  <conditionalFormatting sqref="BA7">
    <cfRule type="cellIs" dxfId="825" priority="338" stopIfTrue="1" operator="equal">
      <formula>"si"</formula>
    </cfRule>
    <cfRule type="cellIs" dxfId="824" priority="339" stopIfTrue="1" operator="equal">
      <formula>"ok"</formula>
    </cfRule>
    <cfRule type="cellIs" dxfId="823" priority="340" stopIfTrue="1" operator="equal">
      <formula>"x"</formula>
    </cfRule>
  </conditionalFormatting>
  <conditionalFormatting sqref="AX7">
    <cfRule type="cellIs" dxfId="822" priority="335" stopIfTrue="1" operator="equal">
      <formula>"si"</formula>
    </cfRule>
    <cfRule type="cellIs" dxfId="821" priority="336" stopIfTrue="1" operator="equal">
      <formula>"ok"</formula>
    </cfRule>
    <cfRule type="cellIs" dxfId="820" priority="337" stopIfTrue="1" operator="equal">
      <formula>"x"</formula>
    </cfRule>
  </conditionalFormatting>
  <conditionalFormatting sqref="AY7 BA7">
    <cfRule type="cellIs" dxfId="819" priority="332" stopIfTrue="1" operator="equal">
      <formula>"si"</formula>
    </cfRule>
    <cfRule type="cellIs" dxfId="818" priority="333" stopIfTrue="1" operator="equal">
      <formula>"ok"</formula>
    </cfRule>
    <cfRule type="cellIs" dxfId="817" priority="334" stopIfTrue="1" operator="equal">
      <formula>"x"</formula>
    </cfRule>
  </conditionalFormatting>
  <conditionalFormatting sqref="BC7">
    <cfRule type="cellIs" dxfId="816" priority="329" stopIfTrue="1" operator="equal">
      <formula>"si"</formula>
    </cfRule>
    <cfRule type="cellIs" dxfId="815" priority="330" stopIfTrue="1" operator="equal">
      <formula>"ok"</formula>
    </cfRule>
    <cfRule type="cellIs" dxfId="814" priority="331" stopIfTrue="1" operator="equal">
      <formula>"x"</formula>
    </cfRule>
  </conditionalFormatting>
  <conditionalFormatting sqref="BH7">
    <cfRule type="cellIs" dxfId="813" priority="326" stopIfTrue="1" operator="equal">
      <formula>"si"</formula>
    </cfRule>
    <cfRule type="cellIs" dxfId="812" priority="327" stopIfTrue="1" operator="equal">
      <formula>"ok"</formula>
    </cfRule>
    <cfRule type="cellIs" dxfId="811" priority="328" stopIfTrue="1" operator="equal">
      <formula>"x"</formula>
    </cfRule>
  </conditionalFormatting>
  <conditionalFormatting sqref="BK7">
    <cfRule type="cellIs" dxfId="810" priority="323" stopIfTrue="1" operator="equal">
      <formula>"si"</formula>
    </cfRule>
    <cfRule type="cellIs" dxfId="809" priority="324" stopIfTrue="1" operator="equal">
      <formula>"ok"</formula>
    </cfRule>
    <cfRule type="cellIs" dxfId="808" priority="325" stopIfTrue="1" operator="equal">
      <formula>"x"</formula>
    </cfRule>
  </conditionalFormatting>
  <conditionalFormatting sqref="BL7">
    <cfRule type="cellIs" dxfId="807" priority="320" stopIfTrue="1" operator="equal">
      <formula>"si"</formula>
    </cfRule>
    <cfRule type="cellIs" dxfId="806" priority="321" stopIfTrue="1" operator="equal">
      <formula>"ok"</formula>
    </cfRule>
    <cfRule type="cellIs" dxfId="805" priority="322" stopIfTrue="1" operator="equal">
      <formula>"x"</formula>
    </cfRule>
  </conditionalFormatting>
  <conditionalFormatting sqref="BM7:BN7">
    <cfRule type="cellIs" dxfId="804" priority="317" stopIfTrue="1" operator="equal">
      <formula>"si"</formula>
    </cfRule>
    <cfRule type="cellIs" dxfId="803" priority="318" stopIfTrue="1" operator="equal">
      <formula>"ok"</formula>
    </cfRule>
    <cfRule type="cellIs" dxfId="802" priority="319" stopIfTrue="1" operator="equal">
      <formula>"x"</formula>
    </cfRule>
  </conditionalFormatting>
  <conditionalFormatting sqref="BT7">
    <cfRule type="cellIs" dxfId="801" priority="314" stopIfTrue="1" operator="equal">
      <formula>"si"</formula>
    </cfRule>
    <cfRule type="cellIs" dxfId="800" priority="315" stopIfTrue="1" operator="equal">
      <formula>"ok"</formula>
    </cfRule>
    <cfRule type="cellIs" dxfId="799" priority="316" stopIfTrue="1" operator="equal">
      <formula>"x"</formula>
    </cfRule>
  </conditionalFormatting>
  <conditionalFormatting sqref="I5:N5">
    <cfRule type="cellIs" dxfId="798" priority="311" stopIfTrue="1" operator="equal">
      <formula>"si"</formula>
    </cfRule>
    <cfRule type="cellIs" dxfId="797" priority="312" stopIfTrue="1" operator="equal">
      <formula>"ok"</formula>
    </cfRule>
    <cfRule type="cellIs" dxfId="796" priority="313" stopIfTrue="1" operator="equal">
      <formula>"x"</formula>
    </cfRule>
  </conditionalFormatting>
  <conditionalFormatting sqref="W35:Z35 W34">
    <cfRule type="cellIs" dxfId="795" priority="305" stopIfTrue="1" operator="equal">
      <formula>"si"</formula>
    </cfRule>
    <cfRule type="cellIs" dxfId="794" priority="306" stopIfTrue="1" operator="equal">
      <formula>"ok"</formula>
    </cfRule>
    <cfRule type="cellIs" dxfId="793" priority="307" stopIfTrue="1" operator="equal">
      <formula>"x"</formula>
    </cfRule>
  </conditionalFormatting>
  <conditionalFormatting sqref="W2">
    <cfRule type="cellIs" dxfId="792" priority="300" stopIfTrue="1" operator="equal">
      <formula>"no"</formula>
    </cfRule>
  </conditionalFormatting>
  <conditionalFormatting sqref="U4:U5 V10:V12 V14 V16:V19 V21 V39 U29:U30 U7 U25:U27 U9:U21 U23:V23 U32:U34">
    <cfRule type="cellIs" dxfId="791" priority="296" stopIfTrue="1" operator="equal">
      <formula>"si"</formula>
    </cfRule>
    <cfRule type="cellIs" dxfId="790" priority="297" stopIfTrue="1" operator="equal">
      <formula>"ok"</formula>
    </cfRule>
    <cfRule type="cellIs" dxfId="789" priority="298" stopIfTrue="1" operator="equal">
      <formula>"x"</formula>
    </cfRule>
  </conditionalFormatting>
  <conditionalFormatting sqref="U2">
    <cfRule type="cellIs" dxfId="788" priority="299" stopIfTrue="1" operator="equal">
      <formula>"no"</formula>
    </cfRule>
  </conditionalFormatting>
  <conditionalFormatting sqref="AD4 AD7 AD12:AD21 AD37:AD40 AE14 AE16 AE18:AE20 AE33 AD25:AD30 AD23:AE23 AD32:AD35">
    <cfRule type="cellIs" dxfId="787" priority="280" stopIfTrue="1" operator="equal">
      <formula>"si"</formula>
    </cfRule>
    <cfRule type="cellIs" dxfId="786" priority="281" stopIfTrue="1" operator="equal">
      <formula>"ok"</formula>
    </cfRule>
    <cfRule type="cellIs" dxfId="785" priority="282" stopIfTrue="1" operator="equal">
      <formula>"x"</formula>
    </cfRule>
  </conditionalFormatting>
  <conditionalFormatting sqref="AD2">
    <cfRule type="cellIs" dxfId="784" priority="279" stopIfTrue="1" operator="equal">
      <formula>"no"</formula>
    </cfRule>
  </conditionalFormatting>
  <conditionalFormatting sqref="M6:T6 V6:AC6">
    <cfRule type="cellIs" dxfId="783" priority="276" stopIfTrue="1" operator="equal">
      <formula>"si"</formula>
    </cfRule>
    <cfRule type="cellIs" dxfId="782" priority="277" stopIfTrue="1" operator="equal">
      <formula>"ok"</formula>
    </cfRule>
    <cfRule type="cellIs" dxfId="781" priority="278" stopIfTrue="1" operator="equal">
      <formula>"x"</formula>
    </cfRule>
  </conditionalFormatting>
  <conditionalFormatting sqref="I6:L6">
    <cfRule type="cellIs" dxfId="780" priority="273" stopIfTrue="1" operator="equal">
      <formula>"si"</formula>
    </cfRule>
    <cfRule type="cellIs" dxfId="779" priority="274" stopIfTrue="1" operator="equal">
      <formula>"ok"</formula>
    </cfRule>
    <cfRule type="cellIs" dxfId="778" priority="275" stopIfTrue="1" operator="equal">
      <formula>"x"</formula>
    </cfRule>
  </conditionalFormatting>
  <conditionalFormatting sqref="U6">
    <cfRule type="cellIs" dxfId="777" priority="270" stopIfTrue="1" operator="equal">
      <formula>"si"</formula>
    </cfRule>
    <cfRule type="cellIs" dxfId="776" priority="271" stopIfTrue="1" operator="equal">
      <formula>"ok"</formula>
    </cfRule>
    <cfRule type="cellIs" dxfId="775" priority="272" stopIfTrue="1" operator="equal">
      <formula>"x"</formula>
    </cfRule>
  </conditionalFormatting>
  <conditionalFormatting sqref="AD6">
    <cfRule type="cellIs" dxfId="774" priority="267" stopIfTrue="1" operator="equal">
      <formula>"si"</formula>
    </cfRule>
    <cfRule type="cellIs" dxfId="773" priority="268" stopIfTrue="1" operator="equal">
      <formula>"ok"</formula>
    </cfRule>
    <cfRule type="cellIs" dxfId="772" priority="269" stopIfTrue="1" operator="equal">
      <formula>"x"</formula>
    </cfRule>
  </conditionalFormatting>
  <conditionalFormatting sqref="AG2">
    <cfRule type="cellIs" dxfId="771" priority="266" stopIfTrue="1" operator="equal">
      <formula>"no"</formula>
    </cfRule>
  </conditionalFormatting>
  <conditionalFormatting sqref="I36:V36 AA36:AC36">
    <cfRule type="cellIs" dxfId="770" priority="263" stopIfTrue="1" operator="equal">
      <formula>"si"</formula>
    </cfRule>
    <cfRule type="cellIs" dxfId="769" priority="264" stopIfTrue="1" operator="equal">
      <formula>"ok"</formula>
    </cfRule>
    <cfRule type="cellIs" dxfId="768" priority="265" stopIfTrue="1" operator="equal">
      <formula>"x"</formula>
    </cfRule>
  </conditionalFormatting>
  <conditionalFormatting sqref="W36:Z36">
    <cfRule type="cellIs" dxfId="767" priority="260" stopIfTrue="1" operator="equal">
      <formula>"si"</formula>
    </cfRule>
    <cfRule type="cellIs" dxfId="766" priority="261" stopIfTrue="1" operator="equal">
      <formula>"ok"</formula>
    </cfRule>
    <cfRule type="cellIs" dxfId="765" priority="262" stopIfTrue="1" operator="equal">
      <formula>"x"</formula>
    </cfRule>
  </conditionalFormatting>
  <conditionalFormatting sqref="AD36">
    <cfRule type="cellIs" dxfId="764" priority="257" stopIfTrue="1" operator="equal">
      <formula>"si"</formula>
    </cfRule>
    <cfRule type="cellIs" dxfId="763" priority="258" stopIfTrue="1" operator="equal">
      <formula>"ok"</formula>
    </cfRule>
    <cfRule type="cellIs" dxfId="762" priority="259" stopIfTrue="1" operator="equal">
      <formula>"x"</formula>
    </cfRule>
  </conditionalFormatting>
  <conditionalFormatting sqref="AT2">
    <cfRule type="cellIs" dxfId="761" priority="253" stopIfTrue="1" operator="equal">
      <formula>"no"</formula>
    </cfRule>
  </conditionalFormatting>
  <conditionalFormatting sqref="AE24:AQ24 V24:AC24 I24:T24">
    <cfRule type="cellIs" dxfId="760" priority="250" stopIfTrue="1" operator="equal">
      <formula>"si"</formula>
    </cfRule>
    <cfRule type="cellIs" dxfId="759" priority="251" stopIfTrue="1" operator="equal">
      <formula>"ok"</formula>
    </cfRule>
    <cfRule type="cellIs" dxfId="758" priority="252" stopIfTrue="1" operator="equal">
      <formula>"x"</formula>
    </cfRule>
  </conditionalFormatting>
  <conditionalFormatting sqref="U24">
    <cfRule type="cellIs" dxfId="757" priority="247" stopIfTrue="1" operator="equal">
      <formula>"si"</formula>
    </cfRule>
    <cfRule type="cellIs" dxfId="756" priority="248" stopIfTrue="1" operator="equal">
      <formula>"ok"</formula>
    </cfRule>
    <cfRule type="cellIs" dxfId="755" priority="249" stopIfTrue="1" operator="equal">
      <formula>"x"</formula>
    </cfRule>
  </conditionalFormatting>
  <conditionalFormatting sqref="AD24">
    <cfRule type="cellIs" dxfId="754" priority="244" stopIfTrue="1" operator="equal">
      <formula>"si"</formula>
    </cfRule>
    <cfRule type="cellIs" dxfId="753" priority="245" stopIfTrue="1" operator="equal">
      <formula>"ok"</formula>
    </cfRule>
    <cfRule type="cellIs" dxfId="752" priority="246" stopIfTrue="1" operator="equal">
      <formula>"x"</formula>
    </cfRule>
  </conditionalFormatting>
  <conditionalFormatting sqref="BJ2">
    <cfRule type="cellIs" dxfId="751" priority="240" stopIfTrue="1" operator="equal">
      <formula>"no"</formula>
    </cfRule>
  </conditionalFormatting>
  <conditionalFormatting sqref="I8:T8 V8:AN8 AR9:AR14 AS9 AS14 AS11:AS12">
    <cfRule type="cellIs" dxfId="750" priority="237" stopIfTrue="1" operator="equal">
      <formula>"si"</formula>
    </cfRule>
    <cfRule type="cellIs" dxfId="749" priority="238" stopIfTrue="1" operator="equal">
      <formula>"ok"</formula>
    </cfRule>
    <cfRule type="cellIs" dxfId="748" priority="239" stopIfTrue="1" operator="equal">
      <formula>"x"</formula>
    </cfRule>
  </conditionalFormatting>
  <conditionalFormatting sqref="U8">
    <cfRule type="cellIs" dxfId="747" priority="234" stopIfTrue="1" operator="equal">
      <formula>"si"</formula>
    </cfRule>
    <cfRule type="cellIs" dxfId="746" priority="235" stopIfTrue="1" operator="equal">
      <formula>"ok"</formula>
    </cfRule>
    <cfRule type="cellIs" dxfId="745" priority="236" stopIfTrue="1" operator="equal">
      <formula>"x"</formula>
    </cfRule>
  </conditionalFormatting>
  <conditionalFormatting sqref="I22:AK22">
    <cfRule type="cellIs" dxfId="744" priority="231" stopIfTrue="1" operator="equal">
      <formula>"si"</formula>
    </cfRule>
    <cfRule type="cellIs" dxfId="743" priority="232" stopIfTrue="1" operator="equal">
      <formula>"ok"</formula>
    </cfRule>
    <cfRule type="cellIs" dxfId="742" priority="233" stopIfTrue="1" operator="equal">
      <formula>"x"</formula>
    </cfRule>
  </conditionalFormatting>
  <conditionalFormatting sqref="BA2:BB2">
    <cfRule type="cellIs" dxfId="741" priority="224" stopIfTrue="1" operator="equal">
      <formula>"no"</formula>
    </cfRule>
  </conditionalFormatting>
  <conditionalFormatting sqref="AY2 BA2:BB2">
    <cfRule type="cellIs" dxfId="740" priority="223" stopIfTrue="1" operator="equal">
      <formula>"no"</formula>
    </cfRule>
  </conditionalFormatting>
  <conditionalFormatting sqref="AW2">
    <cfRule type="cellIs" dxfId="739" priority="222" stopIfTrue="1" operator="equal">
      <formula>"no"</formula>
    </cfRule>
  </conditionalFormatting>
  <conditionalFormatting sqref="AZ3:AZ15 AZ17:AZ18 AZ20:AZ39">
    <cfRule type="cellIs" dxfId="738" priority="219" stopIfTrue="1" operator="equal">
      <formula>"si"</formula>
    </cfRule>
    <cfRule type="cellIs" dxfId="737" priority="220" stopIfTrue="1" operator="equal">
      <formula>"ok"</formula>
    </cfRule>
    <cfRule type="cellIs" dxfId="736" priority="221" stopIfTrue="1" operator="equal">
      <formula>"x"</formula>
    </cfRule>
  </conditionalFormatting>
  <conditionalFormatting sqref="AZ40">
    <cfRule type="cellIs" dxfId="735" priority="215" stopIfTrue="1" operator="equal">
      <formula>"si"</formula>
    </cfRule>
    <cfRule type="cellIs" dxfId="734" priority="216" stopIfTrue="1" operator="equal">
      <formula>"ok"</formula>
    </cfRule>
    <cfRule type="cellIs" dxfId="733" priority="217" stopIfTrue="1" operator="equal">
      <formula>"x"</formula>
    </cfRule>
  </conditionalFormatting>
  <conditionalFormatting sqref="AZ2">
    <cfRule type="cellIs" dxfId="732" priority="218" stopIfTrue="1" operator="equal">
      <formula>"no"</formula>
    </cfRule>
  </conditionalFormatting>
  <conditionalFormatting sqref="AZ15">
    <cfRule type="cellIs" dxfId="731" priority="212" stopIfTrue="1" operator="equal">
      <formula>"si"</formula>
    </cfRule>
    <cfRule type="cellIs" dxfId="730" priority="213" stopIfTrue="1" operator="equal">
      <formula>"ok"</formula>
    </cfRule>
    <cfRule type="cellIs" dxfId="729" priority="214" stopIfTrue="1" operator="equal">
      <formula>"x"</formula>
    </cfRule>
  </conditionalFormatting>
  <conditionalFormatting sqref="AZ40">
    <cfRule type="cellIs" dxfId="728" priority="208" stopIfTrue="1" operator="equal">
      <formula>"si"</formula>
    </cfRule>
    <cfRule type="cellIs" dxfId="727" priority="209" stopIfTrue="1" operator="equal">
      <formula>"ok"</formula>
    </cfRule>
    <cfRule type="cellIs" dxfId="726" priority="210" stopIfTrue="1" operator="equal">
      <formula>"x"</formula>
    </cfRule>
  </conditionalFormatting>
  <conditionalFormatting sqref="AZ2">
    <cfRule type="cellIs" dxfId="725" priority="211" stopIfTrue="1" operator="equal">
      <formula>"no"</formula>
    </cfRule>
  </conditionalFormatting>
  <conditionalFormatting sqref="AZ7">
    <cfRule type="cellIs" dxfId="724" priority="205" stopIfTrue="1" operator="equal">
      <formula>"si"</formula>
    </cfRule>
    <cfRule type="cellIs" dxfId="723" priority="206" stopIfTrue="1" operator="equal">
      <formula>"ok"</formula>
    </cfRule>
    <cfRule type="cellIs" dxfId="722" priority="207" stopIfTrue="1" operator="equal">
      <formula>"x"</formula>
    </cfRule>
  </conditionalFormatting>
  <conditionalFormatting sqref="BE2">
    <cfRule type="cellIs" dxfId="721" priority="204" stopIfTrue="1" operator="equal">
      <formula>"no"</formula>
    </cfRule>
  </conditionalFormatting>
  <conditionalFormatting sqref="BB4:BB6 BB33 BB16 BB8:BB14 BB21 BB25:BB27 BB29 BB35 BB38">
    <cfRule type="cellIs" dxfId="720" priority="200" stopIfTrue="1" operator="equal">
      <formula>"si"</formula>
    </cfRule>
    <cfRule type="cellIs" dxfId="719" priority="201" stopIfTrue="1" operator="equal">
      <formula>"ok"</formula>
    </cfRule>
    <cfRule type="cellIs" dxfId="718" priority="202" stopIfTrue="1" operator="equal">
      <formula>"x"</formula>
    </cfRule>
  </conditionalFormatting>
  <conditionalFormatting sqref="BB15 BB30">
    <cfRule type="cellIs" dxfId="717" priority="197" stopIfTrue="1" operator="equal">
      <formula>"si"</formula>
    </cfRule>
    <cfRule type="cellIs" dxfId="716" priority="198" stopIfTrue="1" operator="equal">
      <formula>"ok"</formula>
    </cfRule>
    <cfRule type="cellIs" dxfId="715" priority="199" stopIfTrue="1" operator="equal">
      <formula>"x"</formula>
    </cfRule>
  </conditionalFormatting>
  <conditionalFormatting sqref="BB40">
    <cfRule type="cellIs" dxfId="714" priority="193" stopIfTrue="1" operator="equal">
      <formula>"si"</formula>
    </cfRule>
    <cfRule type="cellIs" dxfId="713" priority="194" stopIfTrue="1" operator="equal">
      <formula>"ok"</formula>
    </cfRule>
    <cfRule type="cellIs" dxfId="712" priority="195" stopIfTrue="1" operator="equal">
      <formula>"x"</formula>
    </cfRule>
  </conditionalFormatting>
  <conditionalFormatting sqref="BB7">
    <cfRule type="cellIs" dxfId="711" priority="190" stopIfTrue="1" operator="equal">
      <formula>"si"</formula>
    </cfRule>
    <cfRule type="cellIs" dxfId="710" priority="191" stopIfTrue="1" operator="equal">
      <formula>"ok"</formula>
    </cfRule>
    <cfRule type="cellIs" dxfId="709" priority="192" stopIfTrue="1" operator="equal">
      <formula>"x"</formula>
    </cfRule>
  </conditionalFormatting>
  <conditionalFormatting sqref="BD6 BD8:BD14 BD16:BD29 BC20 BC24 BD31:BD39">
    <cfRule type="cellIs" dxfId="708" priority="187" stopIfTrue="1" operator="equal">
      <formula>"si"</formula>
    </cfRule>
    <cfRule type="cellIs" dxfId="707" priority="188" stopIfTrue="1" operator="equal">
      <formula>"ok"</formula>
    </cfRule>
    <cfRule type="cellIs" dxfId="706" priority="189" stopIfTrue="1" operator="equal">
      <formula>"x"</formula>
    </cfRule>
  </conditionalFormatting>
  <conditionalFormatting sqref="BD15 BD30">
    <cfRule type="cellIs" dxfId="705" priority="184" stopIfTrue="1" operator="equal">
      <formula>"si"</formula>
    </cfRule>
    <cfRule type="cellIs" dxfId="704" priority="185" stopIfTrue="1" operator="equal">
      <formula>"ok"</formula>
    </cfRule>
    <cfRule type="cellIs" dxfId="703" priority="186" stopIfTrue="1" operator="equal">
      <formula>"x"</formula>
    </cfRule>
  </conditionalFormatting>
  <conditionalFormatting sqref="BD40">
    <cfRule type="cellIs" dxfId="702" priority="180" stopIfTrue="1" operator="equal">
      <formula>"si"</formula>
    </cfRule>
    <cfRule type="cellIs" dxfId="701" priority="181" stopIfTrue="1" operator="equal">
      <formula>"ok"</formula>
    </cfRule>
    <cfRule type="cellIs" dxfId="700" priority="182" stopIfTrue="1" operator="equal">
      <formula>"x"</formula>
    </cfRule>
  </conditionalFormatting>
  <conditionalFormatting sqref="BD2">
    <cfRule type="cellIs" dxfId="699" priority="183" stopIfTrue="1" operator="equal">
      <formula>"no"</formula>
    </cfRule>
  </conditionalFormatting>
  <conditionalFormatting sqref="BD7">
    <cfRule type="cellIs" dxfId="698" priority="177" stopIfTrue="1" operator="equal">
      <formula>"si"</formula>
    </cfRule>
    <cfRule type="cellIs" dxfId="697" priority="178" stopIfTrue="1" operator="equal">
      <formula>"ok"</formula>
    </cfRule>
    <cfRule type="cellIs" dxfId="696" priority="179" stopIfTrue="1" operator="equal">
      <formula>"x"</formula>
    </cfRule>
  </conditionalFormatting>
  <conditionalFormatting sqref="BL2">
    <cfRule type="cellIs" dxfId="695" priority="176" stopIfTrue="1" operator="equal">
      <formula>"no"</formula>
    </cfRule>
  </conditionalFormatting>
  <conditionalFormatting sqref="BG2">
    <cfRule type="cellIs" dxfId="694" priority="175" stopIfTrue="1" operator="equal">
      <formula>"no"</formula>
    </cfRule>
  </conditionalFormatting>
  <conditionalFormatting sqref="BF3:BF6 BF8:BF14 BF32:BF39 BF16:BF29 BE16 BE36">
    <cfRule type="cellIs" dxfId="693" priority="171" stopIfTrue="1" operator="equal">
      <formula>"si"</formula>
    </cfRule>
    <cfRule type="cellIs" dxfId="692" priority="172" stopIfTrue="1" operator="equal">
      <formula>"ok"</formula>
    </cfRule>
    <cfRule type="cellIs" dxfId="691" priority="173" stopIfTrue="1" operator="equal">
      <formula>"x"</formula>
    </cfRule>
  </conditionalFormatting>
  <conditionalFormatting sqref="BF15 BF30">
    <cfRule type="cellIs" dxfId="690" priority="168" stopIfTrue="1" operator="equal">
      <formula>"si"</formula>
    </cfRule>
    <cfRule type="cellIs" dxfId="689" priority="169" stopIfTrue="1" operator="equal">
      <formula>"ok"</formula>
    </cfRule>
    <cfRule type="cellIs" dxfId="688" priority="170" stopIfTrue="1" operator="equal">
      <formula>"x"</formula>
    </cfRule>
  </conditionalFormatting>
  <conditionalFormatting sqref="BF40">
    <cfRule type="cellIs" dxfId="687" priority="164" stopIfTrue="1" operator="equal">
      <formula>"si"</formula>
    </cfRule>
    <cfRule type="cellIs" dxfId="686" priority="165" stopIfTrue="1" operator="equal">
      <formula>"ok"</formula>
    </cfRule>
    <cfRule type="cellIs" dxfId="685" priority="166" stopIfTrue="1" operator="equal">
      <formula>"x"</formula>
    </cfRule>
  </conditionalFormatting>
  <conditionalFormatting sqref="BF2">
    <cfRule type="cellIs" dxfId="684" priority="167" stopIfTrue="1" operator="equal">
      <formula>"no"</formula>
    </cfRule>
  </conditionalFormatting>
  <conditionalFormatting sqref="BF7">
    <cfRule type="cellIs" dxfId="683" priority="161" stopIfTrue="1" operator="equal">
      <formula>"si"</formula>
    </cfRule>
    <cfRule type="cellIs" dxfId="682" priority="162" stopIfTrue="1" operator="equal">
      <formula>"ok"</formula>
    </cfRule>
    <cfRule type="cellIs" dxfId="681" priority="163" stopIfTrue="1" operator="equal">
      <formula>"x"</formula>
    </cfRule>
  </conditionalFormatting>
  <conditionalFormatting sqref="BI6 BI34:BI39 BI8:BI14 BI16:BI21 BI25:BI27 BI29">
    <cfRule type="cellIs" dxfId="680" priority="158" stopIfTrue="1" operator="equal">
      <formula>"si"</formula>
    </cfRule>
    <cfRule type="cellIs" dxfId="679" priority="159" stopIfTrue="1" operator="equal">
      <formula>"ok"</formula>
    </cfRule>
    <cfRule type="cellIs" dxfId="678" priority="160" stopIfTrue="1" operator="equal">
      <formula>"x"</formula>
    </cfRule>
  </conditionalFormatting>
  <conditionalFormatting sqref="BI30 BI15">
    <cfRule type="cellIs" dxfId="677" priority="155" stopIfTrue="1" operator="equal">
      <formula>"si"</formula>
    </cfRule>
    <cfRule type="cellIs" dxfId="676" priority="156" stopIfTrue="1" operator="equal">
      <formula>"ok"</formula>
    </cfRule>
    <cfRule type="cellIs" dxfId="675" priority="157" stopIfTrue="1" operator="equal">
      <formula>"x"</formula>
    </cfRule>
  </conditionalFormatting>
  <conditionalFormatting sqref="BI40">
    <cfRule type="cellIs" dxfId="674" priority="152" stopIfTrue="1" operator="equal">
      <formula>"si"</formula>
    </cfRule>
    <cfRule type="cellIs" dxfId="673" priority="153" stopIfTrue="1" operator="equal">
      <formula>"ok"</formula>
    </cfRule>
    <cfRule type="cellIs" dxfId="672" priority="154" stopIfTrue="1" operator="equal">
      <formula>"x"</formula>
    </cfRule>
  </conditionalFormatting>
  <conditionalFormatting sqref="BI2">
    <cfRule type="cellIs" dxfId="671" priority="151" stopIfTrue="1" operator="equal">
      <formula>"no"</formula>
    </cfRule>
  </conditionalFormatting>
  <conditionalFormatting sqref="BI7">
    <cfRule type="cellIs" dxfId="670" priority="148" stopIfTrue="1" operator="equal">
      <formula>"si"</formula>
    </cfRule>
    <cfRule type="cellIs" dxfId="669" priority="149" stopIfTrue="1" operator="equal">
      <formula>"ok"</formula>
    </cfRule>
    <cfRule type="cellIs" dxfId="668" priority="150" stopIfTrue="1" operator="equal">
      <formula>"x"</formula>
    </cfRule>
  </conditionalFormatting>
  <conditionalFormatting sqref="BK2">
    <cfRule type="cellIs" dxfId="667" priority="147" stopIfTrue="1" operator="equal">
      <formula>"no"</formula>
    </cfRule>
  </conditionalFormatting>
  <conditionalFormatting sqref="V31:AC31 I31:T31 BA31 AE31:AK31 BE31 AO31:AY31 BS31:BT31 BG31:BP31">
    <cfRule type="cellIs" dxfId="666" priority="144" stopIfTrue="1" operator="equal">
      <formula>"si"</formula>
    </cfRule>
    <cfRule type="cellIs" dxfId="665" priority="145" stopIfTrue="1" operator="equal">
      <formula>"ok"</formula>
    </cfRule>
    <cfRule type="cellIs" dxfId="664" priority="146" stopIfTrue="1" operator="equal">
      <formula>"x"</formula>
    </cfRule>
  </conditionalFormatting>
  <conditionalFormatting sqref="U31">
    <cfRule type="cellIs" dxfId="663" priority="141" stopIfTrue="1" operator="equal">
      <formula>"si"</formula>
    </cfRule>
    <cfRule type="cellIs" dxfId="662" priority="142" stopIfTrue="1" operator="equal">
      <formula>"ok"</formula>
    </cfRule>
    <cfRule type="cellIs" dxfId="661" priority="143" stopIfTrue="1" operator="equal">
      <formula>"x"</formula>
    </cfRule>
  </conditionalFormatting>
  <conditionalFormatting sqref="AD31">
    <cfRule type="cellIs" dxfId="660" priority="138" stopIfTrue="1" operator="equal">
      <formula>"si"</formula>
    </cfRule>
    <cfRule type="cellIs" dxfId="659" priority="139" stopIfTrue="1" operator="equal">
      <formula>"ok"</formula>
    </cfRule>
    <cfRule type="cellIs" dxfId="658" priority="140" stopIfTrue="1" operator="equal">
      <formula>"x"</formula>
    </cfRule>
  </conditionalFormatting>
  <conditionalFormatting sqref="BB31">
    <cfRule type="cellIs" dxfId="657" priority="132" stopIfTrue="1" operator="equal">
      <formula>"si"</formula>
    </cfRule>
    <cfRule type="cellIs" dxfId="656" priority="133" stopIfTrue="1" operator="equal">
      <formula>"ok"</formula>
    </cfRule>
    <cfRule type="cellIs" dxfId="655" priority="134" stopIfTrue="1" operator="equal">
      <formula>"x"</formula>
    </cfRule>
  </conditionalFormatting>
  <conditionalFormatting sqref="BF31">
    <cfRule type="cellIs" dxfId="654" priority="126" stopIfTrue="1" operator="equal">
      <formula>"si"</formula>
    </cfRule>
    <cfRule type="cellIs" dxfId="653" priority="127" stopIfTrue="1" operator="equal">
      <formula>"ok"</formula>
    </cfRule>
    <cfRule type="cellIs" dxfId="652" priority="128" stopIfTrue="1" operator="equal">
      <formula>"x"</formula>
    </cfRule>
  </conditionalFormatting>
  <conditionalFormatting sqref="BM2:BN2">
    <cfRule type="cellIs" dxfId="651" priority="122" stopIfTrue="1" operator="equal">
      <formula>"no"</formula>
    </cfRule>
  </conditionalFormatting>
  <conditionalFormatting sqref="BP2">
    <cfRule type="cellIs" dxfId="650" priority="121" stopIfTrue="1" operator="equal">
      <formula>"no"</formula>
    </cfRule>
  </conditionalFormatting>
  <conditionalFormatting sqref="BN3:BN6 BN32:BN39 BN8:BN14 BM5 BM32:BO32 BO17 BN16:BN29">
    <cfRule type="cellIs" dxfId="649" priority="118" stopIfTrue="1" operator="equal">
      <formula>"si"</formula>
    </cfRule>
    <cfRule type="cellIs" dxfId="648" priority="119" stopIfTrue="1" operator="equal">
      <formula>"ok"</formula>
    </cfRule>
    <cfRule type="cellIs" dxfId="647" priority="120" stopIfTrue="1" operator="equal">
      <formula>"x"</formula>
    </cfRule>
  </conditionalFormatting>
  <conditionalFormatting sqref="BN30 BN15">
    <cfRule type="cellIs" dxfId="646" priority="115" stopIfTrue="1" operator="equal">
      <formula>"si"</formula>
    </cfRule>
    <cfRule type="cellIs" dxfId="645" priority="116" stopIfTrue="1" operator="equal">
      <formula>"ok"</formula>
    </cfRule>
    <cfRule type="cellIs" dxfId="644" priority="117" stopIfTrue="1" operator="equal">
      <formula>"x"</formula>
    </cfRule>
  </conditionalFormatting>
  <conditionalFormatting sqref="BN40">
    <cfRule type="cellIs" dxfId="643" priority="111" stopIfTrue="1" operator="equal">
      <formula>"si"</formula>
    </cfRule>
    <cfRule type="cellIs" dxfId="642" priority="112" stopIfTrue="1" operator="equal">
      <formula>"ok"</formula>
    </cfRule>
    <cfRule type="cellIs" dxfId="641" priority="113" stopIfTrue="1" operator="equal">
      <formula>"x"</formula>
    </cfRule>
  </conditionalFormatting>
  <conditionalFormatting sqref="BN2">
    <cfRule type="cellIs" dxfId="640" priority="114" stopIfTrue="1" operator="equal">
      <formula>"no"</formula>
    </cfRule>
  </conditionalFormatting>
  <conditionalFormatting sqref="BN7">
    <cfRule type="cellIs" dxfId="639" priority="108" stopIfTrue="1" operator="equal">
      <formula>"si"</formula>
    </cfRule>
    <cfRule type="cellIs" dxfId="638" priority="109" stopIfTrue="1" operator="equal">
      <formula>"ok"</formula>
    </cfRule>
    <cfRule type="cellIs" dxfId="637" priority="110" stopIfTrue="1" operator="equal">
      <formula>"x"</formula>
    </cfRule>
  </conditionalFormatting>
  <conditionalFormatting sqref="BN31">
    <cfRule type="cellIs" dxfId="636" priority="105" stopIfTrue="1" operator="equal">
      <formula>"si"</formula>
    </cfRule>
    <cfRule type="cellIs" dxfId="635" priority="106" stopIfTrue="1" operator="equal">
      <formula>"ok"</formula>
    </cfRule>
    <cfRule type="cellIs" dxfId="634" priority="107" stopIfTrue="1" operator="equal">
      <formula>"x"</formula>
    </cfRule>
  </conditionalFormatting>
  <conditionalFormatting sqref="BQ16:BQ29 BQ32:BQ39 BP16 BP32 BP18:BP19 BQ3:BQ6 BQ8:BQ14 BR3:BR5">
    <cfRule type="cellIs" dxfId="633" priority="102" stopIfTrue="1" operator="equal">
      <formula>"si"</formula>
    </cfRule>
    <cfRule type="cellIs" dxfId="632" priority="103" stopIfTrue="1" operator="equal">
      <formula>"ok"</formula>
    </cfRule>
    <cfRule type="cellIs" dxfId="631" priority="104" stopIfTrue="1" operator="equal">
      <formula>"x"</formula>
    </cfRule>
  </conditionalFormatting>
  <conditionalFormatting sqref="BQ30 BQ15">
    <cfRule type="cellIs" dxfId="630" priority="99" stopIfTrue="1" operator="equal">
      <formula>"si"</formula>
    </cfRule>
    <cfRule type="cellIs" dxfId="629" priority="100" stopIfTrue="1" operator="equal">
      <formula>"ok"</formula>
    </cfRule>
    <cfRule type="cellIs" dxfId="628" priority="101" stopIfTrue="1" operator="equal">
      <formula>"x"</formula>
    </cfRule>
  </conditionalFormatting>
  <conditionalFormatting sqref="BQ40">
    <cfRule type="cellIs" dxfId="627" priority="95" stopIfTrue="1" operator="equal">
      <formula>"si"</formula>
    </cfRule>
    <cfRule type="cellIs" dxfId="626" priority="96" stopIfTrue="1" operator="equal">
      <formula>"ok"</formula>
    </cfRule>
    <cfRule type="cellIs" dxfId="625" priority="97" stopIfTrue="1" operator="equal">
      <formula>"x"</formula>
    </cfRule>
  </conditionalFormatting>
  <conditionalFormatting sqref="BQ2">
    <cfRule type="cellIs" dxfId="624" priority="98" stopIfTrue="1" operator="equal">
      <formula>"no"</formula>
    </cfRule>
  </conditionalFormatting>
  <conditionalFormatting sqref="BQ7">
    <cfRule type="cellIs" dxfId="623" priority="92" stopIfTrue="1" operator="equal">
      <formula>"si"</formula>
    </cfRule>
    <cfRule type="cellIs" dxfId="622" priority="93" stopIfTrue="1" operator="equal">
      <formula>"ok"</formula>
    </cfRule>
    <cfRule type="cellIs" dxfId="621" priority="94" stopIfTrue="1" operator="equal">
      <formula>"x"</formula>
    </cfRule>
  </conditionalFormatting>
  <conditionalFormatting sqref="BQ31">
    <cfRule type="cellIs" dxfId="620" priority="89" stopIfTrue="1" operator="equal">
      <formula>"si"</formula>
    </cfRule>
    <cfRule type="cellIs" dxfId="619" priority="90" stopIfTrue="1" operator="equal">
      <formula>"ok"</formula>
    </cfRule>
    <cfRule type="cellIs" dxfId="618" priority="91" stopIfTrue="1" operator="equal">
      <formula>"x"</formula>
    </cfRule>
  </conditionalFormatting>
  <conditionalFormatting sqref="BR16:BR29 BR8:BR14 BR32:BR39 BR6">
    <cfRule type="cellIs" dxfId="617" priority="86" stopIfTrue="1" operator="equal">
      <formula>"si"</formula>
    </cfRule>
    <cfRule type="cellIs" dxfId="616" priority="87" stopIfTrue="1" operator="equal">
      <formula>"ok"</formula>
    </cfRule>
    <cfRule type="cellIs" dxfId="615" priority="88" stopIfTrue="1" operator="equal">
      <formula>"x"</formula>
    </cfRule>
  </conditionalFormatting>
  <conditionalFormatting sqref="BR30 BR15">
    <cfRule type="cellIs" dxfId="614" priority="83" stopIfTrue="1" operator="equal">
      <formula>"si"</formula>
    </cfRule>
    <cfRule type="cellIs" dxfId="613" priority="84" stopIfTrue="1" operator="equal">
      <formula>"ok"</formula>
    </cfRule>
    <cfRule type="cellIs" dxfId="612" priority="85" stopIfTrue="1" operator="equal">
      <formula>"x"</formula>
    </cfRule>
  </conditionalFormatting>
  <conditionalFormatting sqref="BR40">
    <cfRule type="cellIs" dxfId="611" priority="79" stopIfTrue="1" operator="equal">
      <formula>"si"</formula>
    </cfRule>
    <cfRule type="cellIs" dxfId="610" priority="80" stopIfTrue="1" operator="equal">
      <formula>"ok"</formula>
    </cfRule>
    <cfRule type="cellIs" dxfId="609" priority="81" stopIfTrue="1" operator="equal">
      <formula>"x"</formula>
    </cfRule>
  </conditionalFormatting>
  <conditionalFormatting sqref="BR2">
    <cfRule type="cellIs" dxfId="608" priority="82" stopIfTrue="1" operator="equal">
      <formula>"no"</formula>
    </cfRule>
  </conditionalFormatting>
  <conditionalFormatting sqref="BR7">
    <cfRule type="cellIs" dxfId="607" priority="76" stopIfTrue="1" operator="equal">
      <formula>"si"</formula>
    </cfRule>
    <cfRule type="cellIs" dxfId="606" priority="77" stopIfTrue="1" operator="equal">
      <formula>"ok"</formula>
    </cfRule>
    <cfRule type="cellIs" dxfId="605" priority="78" stopIfTrue="1" operator="equal">
      <formula>"x"</formula>
    </cfRule>
  </conditionalFormatting>
  <conditionalFormatting sqref="BR31">
    <cfRule type="cellIs" dxfId="604" priority="73" stopIfTrue="1" operator="equal">
      <formula>"si"</formula>
    </cfRule>
    <cfRule type="cellIs" dxfId="603" priority="74" stopIfTrue="1" operator="equal">
      <formula>"ok"</formula>
    </cfRule>
    <cfRule type="cellIs" dxfId="602" priority="75" stopIfTrue="1" operator="equal">
      <formula>"x"</formula>
    </cfRule>
  </conditionalFormatting>
  <conditionalFormatting sqref="BV2">
    <cfRule type="cellIs" dxfId="601" priority="72" stopIfTrue="1" operator="equal">
      <formula>"no"</formula>
    </cfRule>
  </conditionalFormatting>
  <conditionalFormatting sqref="BS2">
    <cfRule type="cellIs" dxfId="600" priority="71" stopIfTrue="1" operator="equal">
      <formula>"no"</formula>
    </cfRule>
  </conditionalFormatting>
  <conditionalFormatting sqref="BU16:BU29 BU8:BU14 BU32:BU39 BU5:BU6">
    <cfRule type="cellIs" dxfId="599" priority="68" stopIfTrue="1" operator="equal">
      <formula>"si"</formula>
    </cfRule>
    <cfRule type="cellIs" dxfId="598" priority="69" stopIfTrue="1" operator="equal">
      <formula>"ok"</formula>
    </cfRule>
    <cfRule type="cellIs" dxfId="597" priority="70" stopIfTrue="1" operator="equal">
      <formula>"x"</formula>
    </cfRule>
  </conditionalFormatting>
  <conditionalFormatting sqref="BU30 BU15">
    <cfRule type="cellIs" dxfId="596" priority="65" stopIfTrue="1" operator="equal">
      <formula>"si"</formula>
    </cfRule>
    <cfRule type="cellIs" dxfId="595" priority="66" stopIfTrue="1" operator="equal">
      <formula>"ok"</formula>
    </cfRule>
    <cfRule type="cellIs" dxfId="594" priority="67" stopIfTrue="1" operator="equal">
      <formula>"x"</formula>
    </cfRule>
  </conditionalFormatting>
  <conditionalFormatting sqref="BU40">
    <cfRule type="cellIs" dxfId="593" priority="61" stopIfTrue="1" operator="equal">
      <formula>"si"</formula>
    </cfRule>
    <cfRule type="cellIs" dxfId="592" priority="62" stopIfTrue="1" operator="equal">
      <formula>"ok"</formula>
    </cfRule>
    <cfRule type="cellIs" dxfId="591" priority="63" stopIfTrue="1" operator="equal">
      <formula>"x"</formula>
    </cfRule>
  </conditionalFormatting>
  <conditionalFormatting sqref="BU2">
    <cfRule type="cellIs" dxfId="590" priority="64" stopIfTrue="1" operator="equal">
      <formula>"no"</formula>
    </cfRule>
  </conditionalFormatting>
  <conditionalFormatting sqref="BU7">
    <cfRule type="cellIs" dxfId="589" priority="58" stopIfTrue="1" operator="equal">
      <formula>"si"</formula>
    </cfRule>
    <cfRule type="cellIs" dxfId="588" priority="59" stopIfTrue="1" operator="equal">
      <formula>"ok"</formula>
    </cfRule>
    <cfRule type="cellIs" dxfId="587" priority="60" stopIfTrue="1" operator="equal">
      <formula>"x"</formula>
    </cfRule>
  </conditionalFormatting>
  <conditionalFormatting sqref="BU31">
    <cfRule type="cellIs" dxfId="586" priority="55" stopIfTrue="1" operator="equal">
      <formula>"si"</formula>
    </cfRule>
    <cfRule type="cellIs" dxfId="585" priority="56" stopIfTrue="1" operator="equal">
      <formula>"ok"</formula>
    </cfRule>
    <cfRule type="cellIs" dxfId="584" priority="57" stopIfTrue="1" operator="equal">
      <formula>"x"</formula>
    </cfRule>
  </conditionalFormatting>
  <conditionalFormatting sqref="CA2">
    <cfRule type="cellIs" dxfId="583" priority="38" stopIfTrue="1" operator="equal">
      <formula>"no"</formula>
    </cfRule>
  </conditionalFormatting>
  <conditionalFormatting sqref="BX2">
    <cfRule type="cellIs" dxfId="582" priority="30" stopIfTrue="1" operator="equal">
      <formula>"no"</formula>
    </cfRule>
  </conditionalFormatting>
  <conditionalFormatting sqref="BX4:BX10 BX15:BX17 BX20:BX21 BX25:BX39 BY5 BY8:BY9">
    <cfRule type="cellIs" dxfId="581" priority="34" stopIfTrue="1" operator="equal">
      <formula>"si"</formula>
    </cfRule>
    <cfRule type="cellIs" dxfId="580" priority="35" stopIfTrue="1" operator="equal">
      <formula>"ok"</formula>
    </cfRule>
    <cfRule type="cellIs" dxfId="579" priority="36" stopIfTrue="1" operator="equal">
      <formula>"x"</formula>
    </cfRule>
  </conditionalFormatting>
  <conditionalFormatting sqref="BX40">
    <cfRule type="cellIs" dxfId="578" priority="31" stopIfTrue="1" operator="equal">
      <formula>"si"</formula>
    </cfRule>
    <cfRule type="cellIs" dxfId="577" priority="32" stopIfTrue="1" operator="equal">
      <formula>"ok"</formula>
    </cfRule>
    <cfRule type="cellIs" dxfId="576" priority="33" stopIfTrue="1" operator="equal">
      <formula>"x"</formula>
    </cfRule>
  </conditionalFormatting>
  <conditionalFormatting sqref="BW2">
    <cfRule type="cellIs" dxfId="575" priority="23" stopIfTrue="1" operator="equal">
      <formula>"no"</formula>
    </cfRule>
  </conditionalFormatting>
  <conditionalFormatting sqref="BW3:BW39 BX11:BX14 BX18:BY19 BY20 BX22:BY24 BX3:BZ3 BZ4:BZ5 BY13:BZ14">
    <cfRule type="cellIs" dxfId="574" priority="27" stopIfTrue="1" operator="equal">
      <formula>"si"</formula>
    </cfRule>
    <cfRule type="cellIs" dxfId="573" priority="28" stopIfTrue="1" operator="equal">
      <formula>"ok"</formula>
    </cfRule>
    <cfRule type="cellIs" dxfId="572" priority="29" stopIfTrue="1" operator="equal">
      <formula>"x"</formula>
    </cfRule>
  </conditionalFormatting>
  <conditionalFormatting sqref="BW40">
    <cfRule type="cellIs" dxfId="571" priority="24" stopIfTrue="1" operator="equal">
      <formula>"si"</formula>
    </cfRule>
    <cfRule type="cellIs" dxfId="570" priority="25" stopIfTrue="1" operator="equal">
      <formula>"ok"</formula>
    </cfRule>
    <cfRule type="cellIs" dxfId="569" priority="26" stopIfTrue="1" operator="equal">
      <formula>"x"</formula>
    </cfRule>
  </conditionalFormatting>
  <conditionalFormatting sqref="BY4 BY6:BY7 BY10:BY12 BY15:BY17 BY21 BY25:BY39 BZ10:BZ11">
    <cfRule type="cellIs" dxfId="568" priority="20" stopIfTrue="1" operator="equal">
      <formula>"si"</formula>
    </cfRule>
    <cfRule type="cellIs" dxfId="567" priority="21" stopIfTrue="1" operator="equal">
      <formula>"ok"</formula>
    </cfRule>
    <cfRule type="cellIs" dxfId="566" priority="22" stopIfTrue="1" operator="equal">
      <formula>"x"</formula>
    </cfRule>
  </conditionalFormatting>
  <conditionalFormatting sqref="BY40">
    <cfRule type="cellIs" dxfId="565" priority="17" stopIfTrue="1" operator="equal">
      <formula>"si"</formula>
    </cfRule>
    <cfRule type="cellIs" dxfId="564" priority="18" stopIfTrue="1" operator="equal">
      <formula>"ok"</formula>
    </cfRule>
    <cfRule type="cellIs" dxfId="563" priority="19" stopIfTrue="1" operator="equal">
      <formula>"x"</formula>
    </cfRule>
  </conditionalFormatting>
  <conditionalFormatting sqref="BY2">
    <cfRule type="cellIs" dxfId="562" priority="16" stopIfTrue="1" operator="equal">
      <formula>"no"</formula>
    </cfRule>
  </conditionalFormatting>
  <conditionalFormatting sqref="BZ6:BZ9 CA32 BZ12 BZ15:BZ39">
    <cfRule type="cellIs" dxfId="561" priority="13" stopIfTrue="1" operator="equal">
      <formula>"si"</formula>
    </cfRule>
    <cfRule type="cellIs" dxfId="560" priority="14" stopIfTrue="1" operator="equal">
      <formula>"ok"</formula>
    </cfRule>
    <cfRule type="cellIs" dxfId="559" priority="15" stopIfTrue="1" operator="equal">
      <formula>"x"</formula>
    </cfRule>
  </conditionalFormatting>
  <conditionalFormatting sqref="BZ40">
    <cfRule type="cellIs" dxfId="558" priority="10" stopIfTrue="1" operator="equal">
      <formula>"si"</formula>
    </cfRule>
    <cfRule type="cellIs" dxfId="557" priority="11" stopIfTrue="1" operator="equal">
      <formula>"ok"</formula>
    </cfRule>
    <cfRule type="cellIs" dxfId="556" priority="12" stopIfTrue="1" operator="equal">
      <formula>"x"</formula>
    </cfRule>
  </conditionalFormatting>
  <conditionalFormatting sqref="BZ2">
    <cfRule type="cellIs" dxfId="555" priority="9" stopIfTrue="1" operator="equal">
      <formula>"no"</formula>
    </cfRule>
  </conditionalFormatting>
  <conditionalFormatting sqref="CC4:CC39">
    <cfRule type="cellIs" dxfId="554" priority="6" stopIfTrue="1" operator="equal">
      <formula>"si"</formula>
    </cfRule>
    <cfRule type="cellIs" dxfId="553" priority="7" stopIfTrue="1" operator="equal">
      <formula>"ok"</formula>
    </cfRule>
    <cfRule type="cellIs" dxfId="552" priority="8" stopIfTrue="1" operator="equal">
      <formula>"x"</formula>
    </cfRule>
  </conditionalFormatting>
  <conditionalFormatting sqref="CC40">
    <cfRule type="cellIs" dxfId="551" priority="3" stopIfTrue="1" operator="equal">
      <formula>"si"</formula>
    </cfRule>
    <cfRule type="cellIs" dxfId="550" priority="4" stopIfTrue="1" operator="equal">
      <formula>"ok"</formula>
    </cfRule>
    <cfRule type="cellIs" dxfId="549" priority="5" stopIfTrue="1" operator="equal">
      <formula>"x"</formula>
    </cfRule>
  </conditionalFormatting>
  <conditionalFormatting sqref="CC2">
    <cfRule type="cellIs" dxfId="548" priority="2" stopIfTrue="1" operator="equal">
      <formula>"no"</formula>
    </cfRule>
  </conditionalFormatting>
  <conditionalFormatting sqref="CF2">
    <cfRule type="cellIs" dxfId="547" priority="1" stopIfTrue="1" operator="equal">
      <formula>"no"</formula>
    </cfRule>
  </conditionalFormatting>
  <hyperlinks>
    <hyperlink ref="F51" r:id="rId1" xr:uid="{00000000-0004-0000-0000-000000000000}"/>
  </hyperlinks>
  <printOptions horizontalCentered="1" verticalCentered="1"/>
  <pageMargins left="0" right="0" top="0" bottom="0" header="0" footer="0"/>
  <pageSetup paperSize="9" scale="110" orientation="portrait" horizontalDpi="4294967294" verticalDpi="4294967294"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D1:P62"/>
  <sheetViews>
    <sheetView view="pageBreakPreview" zoomScale="60" zoomScaleNormal="89" workbookViewId="0">
      <selection activeCell="J38" sqref="J38:L50"/>
    </sheetView>
  </sheetViews>
  <sheetFormatPr defaultRowHeight="12.75" x14ac:dyDescent="0.2"/>
  <cols>
    <col min="1" max="1" width="8.28515625" customWidth="1"/>
    <col min="6" max="6" width="12" customWidth="1"/>
    <col min="10" max="10" width="2.28515625" bestFit="1" customWidth="1"/>
    <col min="11" max="11" width="23" customWidth="1"/>
    <col min="12" max="12" width="41.7109375" customWidth="1"/>
  </cols>
  <sheetData>
    <row r="1" spans="4:16" ht="13.5" thickBot="1" x14ac:dyDescent="0.25"/>
    <row r="2" spans="4:16" ht="13.5" thickBot="1" x14ac:dyDescent="0.25">
      <c r="D2" s="347" t="s">
        <v>190</v>
      </c>
      <c r="E2" s="348"/>
      <c r="F2" s="349"/>
    </row>
    <row r="4" spans="4:16" ht="14.25" customHeight="1" x14ac:dyDescent="0.2">
      <c r="J4" s="3" t="s">
        <v>30</v>
      </c>
      <c r="K4" s="35" t="s">
        <v>23</v>
      </c>
      <c r="L4" s="59"/>
    </row>
    <row r="5" spans="4:16" ht="13.5" x14ac:dyDescent="0.2">
      <c r="J5" s="3" t="s">
        <v>30</v>
      </c>
      <c r="K5" s="35" t="s">
        <v>206</v>
      </c>
      <c r="L5" s="59"/>
      <c r="M5" s="60" t="s">
        <v>219</v>
      </c>
      <c r="N5" s="60" t="s">
        <v>261</v>
      </c>
      <c r="O5" s="60" t="s">
        <v>62</v>
      </c>
      <c r="P5" s="59" t="s">
        <v>114</v>
      </c>
    </row>
    <row r="6" spans="4:16" ht="13.5" x14ac:dyDescent="0.2">
      <c r="J6" s="27" t="s">
        <v>29</v>
      </c>
      <c r="K6" s="35" t="s">
        <v>21</v>
      </c>
      <c r="L6" s="59"/>
      <c r="M6" s="59"/>
      <c r="N6" s="59"/>
      <c r="O6" s="59" t="s">
        <v>155</v>
      </c>
      <c r="P6" s="59" t="s">
        <v>124</v>
      </c>
    </row>
    <row r="7" spans="4:16" ht="13.5" x14ac:dyDescent="0.2">
      <c r="J7" s="27" t="s">
        <v>29</v>
      </c>
      <c r="K7" s="35" t="s">
        <v>39</v>
      </c>
      <c r="L7" s="59"/>
      <c r="M7" s="59"/>
      <c r="N7" s="59"/>
      <c r="O7" s="59"/>
      <c r="P7" s="59"/>
    </row>
    <row r="8" spans="4:16" ht="13.5" x14ac:dyDescent="0.2">
      <c r="J8" s="27" t="s">
        <v>29</v>
      </c>
      <c r="K8" s="35" t="s">
        <v>150</v>
      </c>
      <c r="L8" s="59"/>
      <c r="M8" s="59"/>
      <c r="N8" s="59"/>
      <c r="O8" s="60" t="s">
        <v>141</v>
      </c>
      <c r="P8" s="59"/>
    </row>
    <row r="9" spans="4:16" ht="13.5" x14ac:dyDescent="0.2">
      <c r="J9" s="27" t="s">
        <v>29</v>
      </c>
      <c r="K9" s="35" t="s">
        <v>207</v>
      </c>
      <c r="L9" s="59"/>
      <c r="M9" s="59"/>
      <c r="N9" s="59" t="s">
        <v>269</v>
      </c>
      <c r="O9" s="59"/>
      <c r="P9" s="59"/>
    </row>
    <row r="10" spans="4:16" ht="13.5" x14ac:dyDescent="0.2">
      <c r="J10" s="27" t="s">
        <v>29</v>
      </c>
      <c r="K10" s="35" t="s">
        <v>149</v>
      </c>
      <c r="L10" s="59"/>
      <c r="M10" s="59"/>
      <c r="N10" s="59"/>
      <c r="O10" s="60" t="s">
        <v>239</v>
      </c>
      <c r="P10" s="60" t="s">
        <v>156</v>
      </c>
    </row>
    <row r="11" spans="4:16" ht="13.5" x14ac:dyDescent="0.2">
      <c r="J11" s="68" t="s">
        <v>29</v>
      </c>
      <c r="K11" s="35" t="s">
        <v>123</v>
      </c>
      <c r="L11" s="59"/>
    </row>
    <row r="12" spans="4:16" ht="13.5" x14ac:dyDescent="0.2">
      <c r="J12" s="68" t="s">
        <v>25</v>
      </c>
      <c r="K12" s="35" t="s">
        <v>113</v>
      </c>
      <c r="L12" s="59"/>
    </row>
    <row r="13" spans="4:16" ht="13.5" x14ac:dyDescent="0.2">
      <c r="J13" s="68" t="s">
        <v>25</v>
      </c>
      <c r="K13" s="35" t="s">
        <v>222</v>
      </c>
      <c r="L13" s="59"/>
      <c r="M13" s="59"/>
      <c r="N13" s="59"/>
      <c r="O13" s="59"/>
      <c r="P13" s="59"/>
    </row>
    <row r="14" spans="4:16" ht="13.5" x14ac:dyDescent="0.2">
      <c r="J14" s="68" t="s">
        <v>25</v>
      </c>
      <c r="K14" s="35" t="s">
        <v>232</v>
      </c>
      <c r="L14" s="59"/>
      <c r="M14" s="59"/>
      <c r="N14" s="59"/>
      <c r="O14" s="59"/>
      <c r="P14" s="59"/>
    </row>
    <row r="15" spans="4:16" ht="13.5" x14ac:dyDescent="0.2">
      <c r="J15" s="27" t="s">
        <v>25</v>
      </c>
      <c r="K15" s="35" t="s">
        <v>221</v>
      </c>
      <c r="L15" s="59"/>
      <c r="M15" s="59"/>
      <c r="N15" s="59"/>
      <c r="O15" s="59"/>
      <c r="P15" s="59"/>
    </row>
    <row r="16" spans="4:16" ht="13.5" x14ac:dyDescent="0.2">
      <c r="J16" s="27" t="s">
        <v>25</v>
      </c>
      <c r="K16" s="35" t="s">
        <v>125</v>
      </c>
      <c r="L16" s="59"/>
      <c r="M16" s="59"/>
      <c r="N16" s="59"/>
      <c r="O16" s="59"/>
      <c r="P16" s="59"/>
    </row>
    <row r="17" spans="10:16" ht="13.5" x14ac:dyDescent="0.2">
      <c r="J17" s="27" t="s">
        <v>25</v>
      </c>
      <c r="K17" s="35" t="s">
        <v>170</v>
      </c>
      <c r="L17" s="59"/>
      <c r="M17" s="59"/>
      <c r="N17" s="59"/>
      <c r="O17" s="59"/>
      <c r="P17" s="59"/>
    </row>
    <row r="18" spans="10:16" ht="13.5" x14ac:dyDescent="0.2">
      <c r="J18" s="68" t="s">
        <v>25</v>
      </c>
      <c r="K18" s="35" t="s">
        <v>47</v>
      </c>
      <c r="L18" s="59"/>
      <c r="M18" s="59"/>
      <c r="N18" s="59"/>
      <c r="O18" s="59"/>
      <c r="P18" s="59"/>
    </row>
    <row r="19" spans="10:16" ht="13.5" x14ac:dyDescent="0.2">
      <c r="J19" s="27" t="s">
        <v>25</v>
      </c>
      <c r="K19" s="35" t="s">
        <v>152</v>
      </c>
      <c r="L19" s="59"/>
    </row>
    <row r="20" spans="10:16" ht="13.5" x14ac:dyDescent="0.2">
      <c r="J20" s="68" t="s">
        <v>25</v>
      </c>
      <c r="K20" s="35" t="s">
        <v>22</v>
      </c>
      <c r="L20" s="59"/>
    </row>
    <row r="21" spans="10:16" ht="13.5" x14ac:dyDescent="0.2">
      <c r="J21" s="68" t="s">
        <v>25</v>
      </c>
      <c r="K21" s="35" t="s">
        <v>204</v>
      </c>
      <c r="L21" s="59"/>
      <c r="M21" s="59"/>
      <c r="N21" s="59"/>
      <c r="O21" s="59"/>
      <c r="P21" s="59"/>
    </row>
    <row r="22" spans="10:16" ht="13.5" x14ac:dyDescent="0.2">
      <c r="J22" s="68" t="s">
        <v>25</v>
      </c>
      <c r="K22" s="35" t="s">
        <v>57</v>
      </c>
      <c r="L22" s="59"/>
      <c r="M22" s="59"/>
      <c r="N22" s="59"/>
      <c r="O22" s="59"/>
      <c r="P22" s="59"/>
    </row>
    <row r="23" spans="10:16" ht="13.5" x14ac:dyDescent="0.2">
      <c r="J23" s="68" t="s">
        <v>26</v>
      </c>
      <c r="K23" s="35" t="s">
        <v>40</v>
      </c>
      <c r="L23" s="59"/>
      <c r="M23" s="59"/>
      <c r="N23" s="59"/>
      <c r="O23" s="59"/>
      <c r="P23" s="59"/>
    </row>
    <row r="24" spans="10:16" ht="13.5" x14ac:dyDescent="0.2">
      <c r="J24" s="68" t="s">
        <v>26</v>
      </c>
      <c r="K24" s="35" t="s">
        <v>88</v>
      </c>
      <c r="L24" s="59"/>
      <c r="M24" s="59"/>
      <c r="N24" s="59"/>
      <c r="O24" s="59"/>
      <c r="P24" s="59"/>
    </row>
    <row r="25" spans="10:16" ht="13.5" x14ac:dyDescent="0.2">
      <c r="J25" s="68" t="s">
        <v>26</v>
      </c>
      <c r="K25" s="35" t="s">
        <v>208</v>
      </c>
      <c r="L25" s="59"/>
      <c r="M25" s="59"/>
      <c r="N25" s="59"/>
      <c r="O25" s="59"/>
      <c r="P25" s="59"/>
    </row>
    <row r="26" spans="10:16" ht="13.5" x14ac:dyDescent="0.2">
      <c r="J26" s="68" t="s">
        <v>26</v>
      </c>
      <c r="K26" s="35" t="s">
        <v>1</v>
      </c>
      <c r="L26" s="59"/>
      <c r="M26" s="59"/>
      <c r="N26" s="59"/>
      <c r="O26" s="59"/>
      <c r="P26" s="59"/>
    </row>
    <row r="27" spans="10:16" ht="13.5" x14ac:dyDescent="0.2">
      <c r="J27" s="37"/>
      <c r="K27" s="35"/>
      <c r="L27" s="59"/>
    </row>
    <row r="28" spans="10:16" ht="13.5" x14ac:dyDescent="0.2">
      <c r="J28" s="37"/>
      <c r="K28" s="35"/>
      <c r="L28" s="59"/>
    </row>
    <row r="29" spans="10:16" ht="13.5" x14ac:dyDescent="0.2">
      <c r="J29" s="37"/>
      <c r="K29" s="35"/>
      <c r="L29" s="59"/>
    </row>
    <row r="30" spans="10:16" ht="13.5" x14ac:dyDescent="0.2">
      <c r="J30" s="37"/>
      <c r="K30" s="35"/>
      <c r="L30" s="59"/>
    </row>
    <row r="31" spans="10:16" ht="13.5" x14ac:dyDescent="0.2">
      <c r="J31" s="37"/>
      <c r="K31" s="35"/>
      <c r="L31" s="59"/>
    </row>
    <row r="32" spans="10:16" ht="13.5" x14ac:dyDescent="0.2">
      <c r="J32" s="37"/>
      <c r="K32" s="35"/>
      <c r="L32" s="59"/>
    </row>
    <row r="33" spans="10:12" ht="13.5" x14ac:dyDescent="0.2">
      <c r="J33" s="37"/>
      <c r="K33" s="35"/>
      <c r="L33" s="59"/>
    </row>
    <row r="34" spans="10:12" ht="13.5" x14ac:dyDescent="0.2">
      <c r="J34" s="37"/>
      <c r="K34" s="35"/>
      <c r="L34" s="59"/>
    </row>
    <row r="35" spans="10:12" ht="13.5" x14ac:dyDescent="0.2">
      <c r="J35" s="37"/>
      <c r="K35" s="35"/>
      <c r="L35" s="59"/>
    </row>
    <row r="36" spans="10:12" ht="13.5" x14ac:dyDescent="0.2">
      <c r="J36" s="37"/>
      <c r="K36" s="35"/>
      <c r="L36" s="59"/>
    </row>
    <row r="37" spans="10:12" ht="13.5" x14ac:dyDescent="0.2">
      <c r="J37" s="37"/>
      <c r="K37" s="35"/>
      <c r="L37" s="59"/>
    </row>
    <row r="38" spans="10:12" x14ac:dyDescent="0.2">
      <c r="J38" s="350"/>
      <c r="K38" s="351"/>
      <c r="L38" s="352"/>
    </row>
    <row r="39" spans="10:12" x14ac:dyDescent="0.2">
      <c r="J39" s="353"/>
      <c r="K39" s="354"/>
      <c r="L39" s="355"/>
    </row>
    <row r="40" spans="10:12" x14ac:dyDescent="0.2">
      <c r="J40" s="353"/>
      <c r="K40" s="354"/>
      <c r="L40" s="355"/>
    </row>
    <row r="41" spans="10:12" x14ac:dyDescent="0.2">
      <c r="J41" s="353"/>
      <c r="K41" s="354"/>
      <c r="L41" s="355"/>
    </row>
    <row r="42" spans="10:12" x14ac:dyDescent="0.2">
      <c r="J42" s="353"/>
      <c r="K42" s="354"/>
      <c r="L42" s="355"/>
    </row>
    <row r="43" spans="10:12" x14ac:dyDescent="0.2">
      <c r="J43" s="353"/>
      <c r="K43" s="354"/>
      <c r="L43" s="355"/>
    </row>
    <row r="44" spans="10:12" x14ac:dyDescent="0.2">
      <c r="J44" s="353"/>
      <c r="K44" s="354"/>
      <c r="L44" s="355"/>
    </row>
    <row r="45" spans="10:12" x14ac:dyDescent="0.2">
      <c r="J45" s="353"/>
      <c r="K45" s="354"/>
      <c r="L45" s="355"/>
    </row>
    <row r="46" spans="10:12" x14ac:dyDescent="0.2">
      <c r="J46" s="353"/>
      <c r="K46" s="354"/>
      <c r="L46" s="355"/>
    </row>
    <row r="47" spans="10:12" x14ac:dyDescent="0.2">
      <c r="J47" s="353"/>
      <c r="K47" s="354"/>
      <c r="L47" s="355"/>
    </row>
    <row r="48" spans="10:12" x14ac:dyDescent="0.2">
      <c r="J48" s="353"/>
      <c r="K48" s="354"/>
      <c r="L48" s="355"/>
    </row>
    <row r="49" spans="10:12" x14ac:dyDescent="0.2">
      <c r="J49" s="353"/>
      <c r="K49" s="354"/>
      <c r="L49" s="355"/>
    </row>
    <row r="50" spans="10:12" x14ac:dyDescent="0.2">
      <c r="J50" s="356"/>
      <c r="K50" s="357"/>
      <c r="L50" s="358"/>
    </row>
    <row r="51" spans="10:12" x14ac:dyDescent="0.2">
      <c r="J51" s="350"/>
      <c r="K51" s="351"/>
      <c r="L51" s="352"/>
    </row>
    <row r="52" spans="10:12" x14ac:dyDescent="0.2">
      <c r="J52" s="353"/>
      <c r="K52" s="354"/>
      <c r="L52" s="355"/>
    </row>
    <row r="53" spans="10:12" x14ac:dyDescent="0.2">
      <c r="J53" s="353"/>
      <c r="K53" s="354"/>
      <c r="L53" s="355"/>
    </row>
    <row r="54" spans="10:12" x14ac:dyDescent="0.2">
      <c r="J54" s="353"/>
      <c r="K54" s="354"/>
      <c r="L54" s="355"/>
    </row>
    <row r="55" spans="10:12" x14ac:dyDescent="0.2">
      <c r="J55" s="353"/>
      <c r="K55" s="354"/>
      <c r="L55" s="355"/>
    </row>
    <row r="56" spans="10:12" x14ac:dyDescent="0.2">
      <c r="J56" s="353"/>
      <c r="K56" s="354"/>
      <c r="L56" s="355"/>
    </row>
    <row r="57" spans="10:12" x14ac:dyDescent="0.2">
      <c r="J57" s="353"/>
      <c r="K57" s="354"/>
      <c r="L57" s="355"/>
    </row>
    <row r="58" spans="10:12" x14ac:dyDescent="0.2">
      <c r="J58" s="353"/>
      <c r="K58" s="354"/>
      <c r="L58" s="355"/>
    </row>
    <row r="59" spans="10:12" x14ac:dyDescent="0.2">
      <c r="J59" s="353"/>
      <c r="K59" s="354"/>
      <c r="L59" s="355"/>
    </row>
    <row r="60" spans="10:12" x14ac:dyDescent="0.2">
      <c r="J60" s="353"/>
      <c r="K60" s="354"/>
      <c r="L60" s="355"/>
    </row>
    <row r="61" spans="10:12" x14ac:dyDescent="0.2">
      <c r="J61" s="353"/>
      <c r="K61" s="354"/>
      <c r="L61" s="355"/>
    </row>
    <row r="62" spans="10:12" x14ac:dyDescent="0.2">
      <c r="J62" s="356"/>
      <c r="K62" s="357"/>
      <c r="L62" s="358"/>
    </row>
  </sheetData>
  <mergeCells count="3">
    <mergeCell ref="D2:F2"/>
    <mergeCell ref="J38:L50"/>
    <mergeCell ref="J51:L62"/>
  </mergeCells>
  <conditionalFormatting sqref="J18 J11 J13 J20:J24">
    <cfRule type="cellIs" dxfId="403" priority="14" stopIfTrue="1" operator="equal">
      <formula>0</formula>
    </cfRule>
  </conditionalFormatting>
  <conditionalFormatting sqref="J6:J8">
    <cfRule type="cellIs" dxfId="402" priority="13" stopIfTrue="1" operator="equal">
      <formula>0</formula>
    </cfRule>
  </conditionalFormatting>
  <conditionalFormatting sqref="J26">
    <cfRule type="cellIs" dxfId="401" priority="12" stopIfTrue="1" operator="equal">
      <formula>0</formula>
    </cfRule>
  </conditionalFormatting>
  <conditionalFormatting sqref="J16">
    <cfRule type="cellIs" dxfId="400" priority="11" stopIfTrue="1" operator="equal">
      <formula>0</formula>
    </cfRule>
  </conditionalFormatting>
  <conditionalFormatting sqref="J19">
    <cfRule type="cellIs" dxfId="399" priority="10" stopIfTrue="1" operator="equal">
      <formula>0</formula>
    </cfRule>
  </conditionalFormatting>
  <conditionalFormatting sqref="J15">
    <cfRule type="cellIs" dxfId="398" priority="9" stopIfTrue="1" operator="equal">
      <formula>0</formula>
    </cfRule>
  </conditionalFormatting>
  <conditionalFormatting sqref="J4">
    <cfRule type="cellIs" dxfId="397" priority="8" stopIfTrue="1" operator="equal">
      <formula>0</formula>
    </cfRule>
  </conditionalFormatting>
  <conditionalFormatting sqref="J9">
    <cfRule type="cellIs" dxfId="396" priority="7" stopIfTrue="1" operator="equal">
      <formula>0</formula>
    </cfRule>
  </conditionalFormatting>
  <conditionalFormatting sqref="J10">
    <cfRule type="cellIs" dxfId="395" priority="6" stopIfTrue="1" operator="equal">
      <formula>0</formula>
    </cfRule>
  </conditionalFormatting>
  <conditionalFormatting sqref="J12">
    <cfRule type="cellIs" dxfId="394" priority="5" stopIfTrue="1" operator="equal">
      <formula>0</formula>
    </cfRule>
  </conditionalFormatting>
  <conditionalFormatting sqref="J17">
    <cfRule type="cellIs" dxfId="393" priority="4" stopIfTrue="1" operator="equal">
      <formula>0</formula>
    </cfRule>
  </conditionalFormatting>
  <conditionalFormatting sqref="J5">
    <cfRule type="cellIs" dxfId="392" priority="3" stopIfTrue="1" operator="equal">
      <formula>0</formula>
    </cfRule>
  </conditionalFormatting>
  <conditionalFormatting sqref="J25">
    <cfRule type="cellIs" dxfId="391" priority="2" stopIfTrue="1" operator="equal">
      <formula>0</formula>
    </cfRule>
  </conditionalFormatting>
  <conditionalFormatting sqref="J14">
    <cfRule type="cellIs" dxfId="390" priority="1" stopIfTrue="1" operator="equal">
      <formula>0</formula>
    </cfRule>
  </conditionalFormatting>
  <pageMargins left="0.7" right="0.7" top="0.75" bottom="0.75" header="0.3" footer="0.3"/>
  <pageSetup paperSize="9" scale="86" orientation="portrait" horizontalDpi="4294967294" verticalDpi="4294967294" r:id="rId1"/>
  <rowBreaks count="1" manualBreakCount="1">
    <brk id="56" max="16383" man="1"/>
  </rowBreaks>
  <colBreaks count="1" manualBreakCount="1">
    <brk id="9" max="90"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tint="-0.249977111117893"/>
  </sheetPr>
  <dimension ref="D1:Q62"/>
  <sheetViews>
    <sheetView view="pageBreakPreview" topLeftCell="A67" zoomScale="73" zoomScaleNormal="100" zoomScaleSheetLayoutView="73" workbookViewId="0">
      <selection activeCell="M114" sqref="M114"/>
    </sheetView>
  </sheetViews>
  <sheetFormatPr defaultRowHeight="12.75" x14ac:dyDescent="0.2"/>
  <cols>
    <col min="1" max="1" width="8.28515625" customWidth="1"/>
    <col min="10" max="10" width="5" customWidth="1"/>
    <col min="11" max="11" width="7.7109375" style="70" customWidth="1"/>
    <col min="12" max="12" width="23" customWidth="1"/>
    <col min="13" max="13" width="41.7109375" customWidth="1"/>
  </cols>
  <sheetData>
    <row r="1" spans="4:17" ht="13.5" thickBot="1" x14ac:dyDescent="0.25"/>
    <row r="2" spans="4:17" ht="13.5" thickBot="1" x14ac:dyDescent="0.25">
      <c r="D2" s="359" t="s">
        <v>198</v>
      </c>
      <c r="E2" s="360"/>
      <c r="F2" s="361"/>
    </row>
    <row r="4" spans="4:17" ht="13.5" x14ac:dyDescent="0.2">
      <c r="J4" s="3" t="s">
        <v>30</v>
      </c>
      <c r="K4" s="117" t="s">
        <v>96</v>
      </c>
      <c r="L4" s="35" t="s">
        <v>23</v>
      </c>
      <c r="M4" s="59"/>
    </row>
    <row r="5" spans="4:17" ht="13.5" x14ac:dyDescent="0.2">
      <c r="J5" s="3" t="s">
        <v>30</v>
      </c>
      <c r="K5" s="117"/>
      <c r="L5" s="35" t="s">
        <v>206</v>
      </c>
      <c r="M5" s="59"/>
      <c r="N5" s="60" t="s">
        <v>261</v>
      </c>
      <c r="O5" s="60" t="s">
        <v>61</v>
      </c>
      <c r="P5" s="60" t="s">
        <v>62</v>
      </c>
      <c r="Q5" s="59" t="s">
        <v>114</v>
      </c>
    </row>
    <row r="6" spans="4:17" ht="13.5" x14ac:dyDescent="0.2">
      <c r="J6" s="27" t="s">
        <v>29</v>
      </c>
      <c r="K6" s="115"/>
      <c r="L6" s="35" t="s">
        <v>21</v>
      </c>
      <c r="M6" s="59"/>
      <c r="N6" s="59"/>
      <c r="O6" s="59"/>
      <c r="P6" s="59" t="s">
        <v>155</v>
      </c>
      <c r="Q6" s="59" t="s">
        <v>124</v>
      </c>
    </row>
    <row r="7" spans="4:17" ht="13.5" x14ac:dyDescent="0.2">
      <c r="J7" s="27" t="s">
        <v>29</v>
      </c>
      <c r="K7" s="115"/>
      <c r="L7" s="35" t="s">
        <v>39</v>
      </c>
      <c r="M7" s="59"/>
      <c r="N7" s="59"/>
      <c r="O7" s="59"/>
      <c r="P7" s="59"/>
      <c r="Q7" s="59"/>
    </row>
    <row r="8" spans="4:17" ht="13.5" x14ac:dyDescent="0.2">
      <c r="J8" s="27" t="s">
        <v>29</v>
      </c>
      <c r="K8" s="115" t="s">
        <v>95</v>
      </c>
      <c r="L8" s="35" t="s">
        <v>150</v>
      </c>
      <c r="M8" s="59"/>
      <c r="N8" s="59"/>
      <c r="O8" s="59"/>
      <c r="P8" s="60" t="s">
        <v>171</v>
      </c>
      <c r="Q8" s="59"/>
    </row>
    <row r="9" spans="4:17" ht="13.5" x14ac:dyDescent="0.2">
      <c r="J9" s="27" t="s">
        <v>29</v>
      </c>
      <c r="K9" s="115"/>
      <c r="L9" s="35" t="s">
        <v>207</v>
      </c>
      <c r="M9" s="59"/>
      <c r="N9" s="59"/>
      <c r="O9" s="59" t="s">
        <v>141</v>
      </c>
      <c r="P9" s="59"/>
      <c r="Q9" s="59"/>
    </row>
    <row r="10" spans="4:17" ht="13.5" x14ac:dyDescent="0.2">
      <c r="J10" s="27" t="s">
        <v>29</v>
      </c>
      <c r="K10" s="115"/>
      <c r="L10" s="35" t="s">
        <v>149</v>
      </c>
      <c r="M10" s="59"/>
      <c r="N10" s="59"/>
      <c r="O10" s="59"/>
      <c r="P10" s="60" t="s">
        <v>239</v>
      </c>
      <c r="Q10" s="60" t="s">
        <v>156</v>
      </c>
    </row>
    <row r="11" spans="4:17" ht="13.5" x14ac:dyDescent="0.2">
      <c r="J11" s="68" t="s">
        <v>29</v>
      </c>
      <c r="K11" s="116" t="s">
        <v>93</v>
      </c>
      <c r="L11" s="35" t="s">
        <v>123</v>
      </c>
      <c r="M11" s="59"/>
    </row>
    <row r="12" spans="4:17" ht="13.5" x14ac:dyDescent="0.2">
      <c r="J12" s="68" t="s">
        <v>25</v>
      </c>
      <c r="K12" s="116" t="s">
        <v>94</v>
      </c>
      <c r="L12" s="35" t="s">
        <v>113</v>
      </c>
      <c r="M12" s="59"/>
    </row>
    <row r="13" spans="4:17" ht="13.5" x14ac:dyDescent="0.2">
      <c r="J13" s="68" t="s">
        <v>25</v>
      </c>
      <c r="K13" s="116" t="s">
        <v>97</v>
      </c>
      <c r="L13" s="35" t="s">
        <v>222</v>
      </c>
      <c r="M13" s="59"/>
      <c r="N13" s="59"/>
      <c r="O13" s="59"/>
      <c r="P13" s="59"/>
      <c r="Q13" s="59"/>
    </row>
    <row r="14" spans="4:17" ht="13.5" x14ac:dyDescent="0.2">
      <c r="J14" s="68" t="s">
        <v>25</v>
      </c>
      <c r="K14" s="116" t="s">
        <v>98</v>
      </c>
      <c r="L14" s="35" t="s">
        <v>232</v>
      </c>
      <c r="M14" s="59"/>
      <c r="N14" s="59"/>
      <c r="O14" s="59"/>
      <c r="P14" s="59"/>
      <c r="Q14" s="59"/>
    </row>
    <row r="15" spans="4:17" ht="13.5" x14ac:dyDescent="0.2">
      <c r="J15" s="27" t="s">
        <v>25</v>
      </c>
      <c r="K15" s="115"/>
      <c r="L15" s="35" t="s">
        <v>221</v>
      </c>
      <c r="M15" s="59"/>
      <c r="N15" s="59"/>
      <c r="O15" s="59"/>
      <c r="P15" s="59"/>
      <c r="Q15" s="59"/>
    </row>
    <row r="16" spans="4:17" ht="13.5" x14ac:dyDescent="0.2">
      <c r="J16" s="27" t="s">
        <v>25</v>
      </c>
      <c r="K16" s="115" t="s">
        <v>118</v>
      </c>
      <c r="L16" s="35" t="s">
        <v>125</v>
      </c>
      <c r="M16" s="59"/>
      <c r="N16" s="59"/>
      <c r="O16" s="59"/>
      <c r="P16" s="59"/>
      <c r="Q16" s="59"/>
    </row>
    <row r="17" spans="10:17" ht="13.5" x14ac:dyDescent="0.2">
      <c r="J17" s="27" t="s">
        <v>25</v>
      </c>
      <c r="K17" s="115"/>
      <c r="L17" s="35" t="s">
        <v>170</v>
      </c>
      <c r="M17" s="59"/>
      <c r="N17" s="59"/>
      <c r="O17" s="59"/>
      <c r="P17" s="59"/>
      <c r="Q17" s="59"/>
    </row>
    <row r="18" spans="10:17" ht="13.5" x14ac:dyDescent="0.2">
      <c r="J18" s="68" t="s">
        <v>25</v>
      </c>
      <c r="K18" s="116" t="s">
        <v>118</v>
      </c>
      <c r="L18" s="35" t="s">
        <v>47</v>
      </c>
      <c r="M18" s="59"/>
      <c r="N18" s="59"/>
      <c r="O18" s="59"/>
      <c r="P18" s="59"/>
      <c r="Q18" s="59"/>
    </row>
    <row r="19" spans="10:17" ht="13.5" x14ac:dyDescent="0.2">
      <c r="J19" s="27" t="s">
        <v>25</v>
      </c>
      <c r="K19" s="115"/>
      <c r="L19" s="35" t="s">
        <v>152</v>
      </c>
      <c r="M19" s="59"/>
    </row>
    <row r="20" spans="10:17" ht="13.5" x14ac:dyDescent="0.2">
      <c r="J20" s="68" t="s">
        <v>25</v>
      </c>
      <c r="K20" s="116"/>
      <c r="L20" s="35" t="s">
        <v>22</v>
      </c>
      <c r="M20" s="59"/>
    </row>
    <row r="21" spans="10:17" ht="13.5" x14ac:dyDescent="0.2">
      <c r="J21" s="68" t="s">
        <v>25</v>
      </c>
      <c r="K21" s="116"/>
      <c r="L21" s="35" t="s">
        <v>204</v>
      </c>
      <c r="M21" s="59"/>
      <c r="N21" s="59"/>
      <c r="O21" s="59"/>
      <c r="P21" s="59"/>
      <c r="Q21" s="59"/>
    </row>
    <row r="22" spans="10:17" ht="13.5" x14ac:dyDescent="0.2">
      <c r="J22" s="68" t="s">
        <v>25</v>
      </c>
      <c r="K22" s="116"/>
      <c r="L22" s="35" t="s">
        <v>57</v>
      </c>
      <c r="M22" s="59"/>
      <c r="N22" s="59"/>
      <c r="O22" s="59"/>
      <c r="P22" s="59"/>
      <c r="Q22" s="59"/>
    </row>
    <row r="23" spans="10:17" ht="13.5" x14ac:dyDescent="0.2">
      <c r="J23" s="68" t="s">
        <v>26</v>
      </c>
      <c r="K23" s="116"/>
      <c r="L23" s="35" t="s">
        <v>40</v>
      </c>
      <c r="M23" s="59"/>
      <c r="N23" s="59"/>
      <c r="O23" s="59"/>
      <c r="P23" s="59"/>
      <c r="Q23" s="59"/>
    </row>
    <row r="24" spans="10:17" ht="13.5" x14ac:dyDescent="0.2">
      <c r="J24" s="68" t="s">
        <v>26</v>
      </c>
      <c r="K24" s="116"/>
      <c r="L24" s="35" t="s">
        <v>88</v>
      </c>
      <c r="M24" s="59"/>
      <c r="N24" s="59"/>
      <c r="O24" s="59"/>
      <c r="P24" s="59"/>
      <c r="Q24" s="59"/>
    </row>
    <row r="25" spans="10:17" ht="13.5" x14ac:dyDescent="0.2">
      <c r="J25" s="68" t="s">
        <v>26</v>
      </c>
      <c r="K25" s="116" t="s">
        <v>118</v>
      </c>
      <c r="L25" s="35" t="s">
        <v>208</v>
      </c>
      <c r="M25" s="59"/>
      <c r="N25" s="59"/>
      <c r="O25" s="59"/>
      <c r="P25" s="59"/>
      <c r="Q25" s="59"/>
    </row>
    <row r="26" spans="10:17" ht="13.5" x14ac:dyDescent="0.2">
      <c r="J26" s="68" t="s">
        <v>26</v>
      </c>
      <c r="K26" s="116"/>
      <c r="L26" s="35" t="s">
        <v>1</v>
      </c>
      <c r="M26" s="59"/>
      <c r="N26" s="59"/>
      <c r="O26" s="59"/>
      <c r="P26" s="59"/>
      <c r="Q26" s="59"/>
    </row>
    <row r="27" spans="10:17" ht="13.5" x14ac:dyDescent="0.2">
      <c r="J27" s="37"/>
      <c r="K27" s="35"/>
      <c r="L27" s="35"/>
      <c r="M27" s="59"/>
    </row>
    <row r="28" spans="10:17" ht="13.5" x14ac:dyDescent="0.2">
      <c r="J28" s="37"/>
      <c r="K28" s="35"/>
      <c r="L28" s="35"/>
      <c r="M28" s="59"/>
    </row>
    <row r="29" spans="10:17" ht="13.5" x14ac:dyDescent="0.2">
      <c r="J29" s="37"/>
      <c r="K29" s="35"/>
      <c r="L29" s="35"/>
      <c r="M29" s="59"/>
    </row>
    <row r="30" spans="10:17" ht="13.5" x14ac:dyDescent="0.2">
      <c r="J30" s="37"/>
      <c r="K30" s="35"/>
      <c r="L30" s="35"/>
      <c r="M30" s="59"/>
    </row>
    <row r="31" spans="10:17" ht="13.5" x14ac:dyDescent="0.2">
      <c r="J31" s="37"/>
      <c r="K31" s="35"/>
      <c r="L31" s="35"/>
      <c r="M31" s="59"/>
    </row>
    <row r="32" spans="10:17" ht="13.5" x14ac:dyDescent="0.2">
      <c r="J32" s="37"/>
      <c r="K32" s="35"/>
      <c r="L32" s="35"/>
      <c r="M32" s="59"/>
    </row>
    <row r="33" spans="10:13" ht="13.5" x14ac:dyDescent="0.2">
      <c r="J33" s="37"/>
      <c r="K33" s="35"/>
      <c r="L33" s="35"/>
      <c r="M33" s="59"/>
    </row>
    <row r="34" spans="10:13" ht="13.5" x14ac:dyDescent="0.2">
      <c r="J34" s="37"/>
      <c r="K34" s="35"/>
      <c r="L34" s="35"/>
      <c r="M34" s="59"/>
    </row>
    <row r="35" spans="10:13" ht="13.5" x14ac:dyDescent="0.2">
      <c r="J35" s="37"/>
      <c r="K35" s="35"/>
      <c r="L35" s="35"/>
      <c r="M35" s="59"/>
    </row>
    <row r="36" spans="10:13" ht="13.5" x14ac:dyDescent="0.2">
      <c r="J36" s="37"/>
      <c r="K36" s="35"/>
      <c r="L36" s="35"/>
      <c r="M36" s="59"/>
    </row>
    <row r="37" spans="10:13" ht="13.5" x14ac:dyDescent="0.2">
      <c r="J37" s="37"/>
      <c r="K37" s="35"/>
      <c r="L37" s="35"/>
      <c r="M37" s="59"/>
    </row>
    <row r="38" spans="10:13" x14ac:dyDescent="0.2">
      <c r="J38" s="350"/>
      <c r="K38" s="351"/>
      <c r="L38" s="351"/>
      <c r="M38" s="352"/>
    </row>
    <row r="39" spans="10:13" x14ac:dyDescent="0.2">
      <c r="J39" s="353"/>
      <c r="K39" s="354"/>
      <c r="L39" s="354"/>
      <c r="M39" s="355"/>
    </row>
    <row r="40" spans="10:13" x14ac:dyDescent="0.2">
      <c r="J40" s="353"/>
      <c r="K40" s="354"/>
      <c r="L40" s="354"/>
      <c r="M40" s="355"/>
    </row>
    <row r="41" spans="10:13" x14ac:dyDescent="0.2">
      <c r="J41" s="353"/>
      <c r="K41" s="354"/>
      <c r="L41" s="354"/>
      <c r="M41" s="355"/>
    </row>
    <row r="42" spans="10:13" x14ac:dyDescent="0.2">
      <c r="J42" s="353"/>
      <c r="K42" s="354"/>
      <c r="L42" s="354"/>
      <c r="M42" s="355"/>
    </row>
    <row r="43" spans="10:13" x14ac:dyDescent="0.2">
      <c r="J43" s="353"/>
      <c r="K43" s="354"/>
      <c r="L43" s="354"/>
      <c r="M43" s="355"/>
    </row>
    <row r="44" spans="10:13" x14ac:dyDescent="0.2">
      <c r="J44" s="353"/>
      <c r="K44" s="354"/>
      <c r="L44" s="354"/>
      <c r="M44" s="355"/>
    </row>
    <row r="45" spans="10:13" x14ac:dyDescent="0.2">
      <c r="J45" s="353"/>
      <c r="K45" s="354"/>
      <c r="L45" s="354"/>
      <c r="M45" s="355"/>
    </row>
    <row r="46" spans="10:13" x14ac:dyDescent="0.2">
      <c r="J46" s="353"/>
      <c r="K46" s="354"/>
      <c r="L46" s="354"/>
      <c r="M46" s="355"/>
    </row>
    <row r="47" spans="10:13" x14ac:dyDescent="0.2">
      <c r="J47" s="353"/>
      <c r="K47" s="354"/>
      <c r="L47" s="354"/>
      <c r="M47" s="355"/>
    </row>
    <row r="48" spans="10:13" x14ac:dyDescent="0.2">
      <c r="J48" s="353"/>
      <c r="K48" s="354"/>
      <c r="L48" s="354"/>
      <c r="M48" s="355"/>
    </row>
    <row r="49" spans="10:13" x14ac:dyDescent="0.2">
      <c r="J49" s="353"/>
      <c r="K49" s="354"/>
      <c r="L49" s="354"/>
      <c r="M49" s="355"/>
    </row>
    <row r="50" spans="10:13" x14ac:dyDescent="0.2">
      <c r="J50" s="356"/>
      <c r="K50" s="357"/>
      <c r="L50" s="357"/>
      <c r="M50" s="358"/>
    </row>
    <row r="51" spans="10:13" x14ac:dyDescent="0.2">
      <c r="J51" s="350"/>
      <c r="K51" s="351"/>
      <c r="L51" s="351"/>
      <c r="M51" s="352"/>
    </row>
    <row r="52" spans="10:13" x14ac:dyDescent="0.2">
      <c r="J52" s="353"/>
      <c r="K52" s="354"/>
      <c r="L52" s="354"/>
      <c r="M52" s="355"/>
    </row>
    <row r="53" spans="10:13" x14ac:dyDescent="0.2">
      <c r="J53" s="353"/>
      <c r="K53" s="354"/>
      <c r="L53" s="354"/>
      <c r="M53" s="355"/>
    </row>
    <row r="54" spans="10:13" x14ac:dyDescent="0.2">
      <c r="J54" s="353"/>
      <c r="K54" s="354"/>
      <c r="L54" s="354"/>
      <c r="M54" s="355"/>
    </row>
    <row r="55" spans="10:13" x14ac:dyDescent="0.2">
      <c r="J55" s="353"/>
      <c r="K55" s="354"/>
      <c r="L55" s="354"/>
      <c r="M55" s="355"/>
    </row>
    <row r="56" spans="10:13" x14ac:dyDescent="0.2">
      <c r="J56" s="353"/>
      <c r="K56" s="354"/>
      <c r="L56" s="354"/>
      <c r="M56" s="355"/>
    </row>
    <row r="57" spans="10:13" x14ac:dyDescent="0.2">
      <c r="J57" s="353"/>
      <c r="K57" s="354"/>
      <c r="L57" s="354"/>
      <c r="M57" s="355"/>
    </row>
    <row r="58" spans="10:13" x14ac:dyDescent="0.2">
      <c r="J58" s="353"/>
      <c r="K58" s="354"/>
      <c r="L58" s="354"/>
      <c r="M58" s="355"/>
    </row>
    <row r="59" spans="10:13" x14ac:dyDescent="0.2">
      <c r="J59" s="353"/>
      <c r="K59" s="354"/>
      <c r="L59" s="354"/>
      <c r="M59" s="355"/>
    </row>
    <row r="60" spans="10:13" x14ac:dyDescent="0.2">
      <c r="J60" s="353"/>
      <c r="K60" s="354"/>
      <c r="L60" s="354"/>
      <c r="M60" s="355"/>
    </row>
    <row r="61" spans="10:13" x14ac:dyDescent="0.2">
      <c r="J61" s="353"/>
      <c r="K61" s="354"/>
      <c r="L61" s="354"/>
      <c r="M61" s="355"/>
    </row>
    <row r="62" spans="10:13" x14ac:dyDescent="0.2">
      <c r="J62" s="356"/>
      <c r="K62" s="357"/>
      <c r="L62" s="357"/>
      <c r="M62" s="358"/>
    </row>
  </sheetData>
  <mergeCells count="3">
    <mergeCell ref="D2:F2"/>
    <mergeCell ref="J38:M50"/>
    <mergeCell ref="J51:M62"/>
  </mergeCells>
  <conditionalFormatting sqref="J14:K14">
    <cfRule type="cellIs" dxfId="389" priority="1" stopIfTrue="1" operator="equal">
      <formula>0</formula>
    </cfRule>
  </conditionalFormatting>
  <conditionalFormatting sqref="J18:K18 J11:K11 J13:K13 J20:K24">
    <cfRule type="cellIs" dxfId="388" priority="14" stopIfTrue="1" operator="equal">
      <formula>0</formula>
    </cfRule>
  </conditionalFormatting>
  <conditionalFormatting sqref="J6:K8">
    <cfRule type="cellIs" dxfId="387" priority="13" stopIfTrue="1" operator="equal">
      <formula>0</formula>
    </cfRule>
  </conditionalFormatting>
  <conditionalFormatting sqref="J26:K26">
    <cfRule type="cellIs" dxfId="386" priority="12" stopIfTrue="1" operator="equal">
      <formula>0</formula>
    </cfRule>
  </conditionalFormatting>
  <conditionalFormatting sqref="J16:K16">
    <cfRule type="cellIs" dxfId="385" priority="11" stopIfTrue="1" operator="equal">
      <formula>0</formula>
    </cfRule>
  </conditionalFormatting>
  <conditionalFormatting sqref="J19:K19">
    <cfRule type="cellIs" dxfId="384" priority="10" stopIfTrue="1" operator="equal">
      <formula>0</formula>
    </cfRule>
  </conditionalFormatting>
  <conditionalFormatting sqref="J15:K15">
    <cfRule type="cellIs" dxfId="383" priority="9" stopIfTrue="1" operator="equal">
      <formula>0</formula>
    </cfRule>
  </conditionalFormatting>
  <conditionalFormatting sqref="J4:K4">
    <cfRule type="cellIs" dxfId="382" priority="8" stopIfTrue="1" operator="equal">
      <formula>0</formula>
    </cfRule>
  </conditionalFormatting>
  <conditionalFormatting sqref="J9:K9">
    <cfRule type="cellIs" dxfId="381" priority="7" stopIfTrue="1" operator="equal">
      <formula>0</formula>
    </cfRule>
  </conditionalFormatting>
  <conditionalFormatting sqref="J10:K10">
    <cfRule type="cellIs" dxfId="380" priority="6" stopIfTrue="1" operator="equal">
      <formula>0</formula>
    </cfRule>
  </conditionalFormatting>
  <conditionalFormatting sqref="J12:K12">
    <cfRule type="cellIs" dxfId="379" priority="5" stopIfTrue="1" operator="equal">
      <formula>0</formula>
    </cfRule>
  </conditionalFormatting>
  <conditionalFormatting sqref="J17:K17">
    <cfRule type="cellIs" dxfId="378" priority="4" stopIfTrue="1" operator="equal">
      <formula>0</formula>
    </cfRule>
  </conditionalFormatting>
  <conditionalFormatting sqref="J5:K5">
    <cfRule type="cellIs" dxfId="377" priority="3" stopIfTrue="1" operator="equal">
      <formula>0</formula>
    </cfRule>
  </conditionalFormatting>
  <conditionalFormatting sqref="J25:K25">
    <cfRule type="cellIs" dxfId="376" priority="2" stopIfTrue="1" operator="equal">
      <formula>0</formula>
    </cfRule>
  </conditionalFormatting>
  <pageMargins left="0.70866141732283472" right="0.70866141732283472" top="0" bottom="0" header="0.31496062992125984" footer="0.31496062992125984"/>
  <pageSetup paperSize="9" scale="70" orientation="portrait" horizontalDpi="4294967294" verticalDpi="4294967294" r:id="rId1"/>
  <rowBreaks count="2" manualBreakCount="2">
    <brk id="88" max="16" man="1"/>
    <brk id="173" max="16" man="1"/>
  </rowBreaks>
  <colBreaks count="1" manualBreakCount="1">
    <brk id="9" max="17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D1:Q62"/>
  <sheetViews>
    <sheetView view="pageBreakPreview" topLeftCell="A43" zoomScale="66" zoomScaleNormal="100" zoomScaleSheetLayoutView="66" workbookViewId="0">
      <selection activeCell="J1" sqref="J1:Q1048576"/>
    </sheetView>
  </sheetViews>
  <sheetFormatPr defaultRowHeight="12.75" x14ac:dyDescent="0.2"/>
  <cols>
    <col min="1" max="1" width="8.28515625" customWidth="1"/>
    <col min="10" max="10" width="5" customWidth="1"/>
    <col min="11" max="11" width="7.7109375" style="70" customWidth="1"/>
    <col min="12" max="12" width="23" customWidth="1"/>
    <col min="13" max="13" width="41.7109375" customWidth="1"/>
  </cols>
  <sheetData>
    <row r="1" spans="4:17" ht="13.5" thickBot="1" x14ac:dyDescent="0.25"/>
    <row r="2" spans="4:17" ht="13.5" thickBot="1" x14ac:dyDescent="0.25">
      <c r="D2" s="362" t="s">
        <v>293</v>
      </c>
      <c r="E2" s="363"/>
      <c r="F2" s="364"/>
    </row>
    <row r="4" spans="4:17" ht="13.5" x14ac:dyDescent="0.2">
      <c r="J4" s="3" t="s">
        <v>30</v>
      </c>
      <c r="K4" s="117"/>
      <c r="L4" s="35" t="s">
        <v>23</v>
      </c>
      <c r="M4" s="59"/>
    </row>
    <row r="5" spans="4:17" ht="13.5" x14ac:dyDescent="0.2">
      <c r="J5" s="3" t="s">
        <v>30</v>
      </c>
      <c r="K5" s="117"/>
      <c r="L5" s="35" t="s">
        <v>206</v>
      </c>
      <c r="M5" s="59"/>
      <c r="N5" s="60" t="s">
        <v>269</v>
      </c>
      <c r="O5" s="60" t="s">
        <v>60</v>
      </c>
      <c r="P5" s="60" t="s">
        <v>62</v>
      </c>
      <c r="Q5" s="59" t="s">
        <v>223</v>
      </c>
    </row>
    <row r="6" spans="4:17" ht="13.5" x14ac:dyDescent="0.2">
      <c r="J6" s="27" t="s">
        <v>29</v>
      </c>
      <c r="K6" s="115"/>
      <c r="L6" s="35" t="s">
        <v>21</v>
      </c>
      <c r="M6" s="59"/>
      <c r="N6" s="59"/>
      <c r="O6" s="59"/>
      <c r="P6" s="59" t="s">
        <v>155</v>
      </c>
      <c r="Q6" s="59" t="s">
        <v>124</v>
      </c>
    </row>
    <row r="7" spans="4:17" ht="13.5" x14ac:dyDescent="0.2">
      <c r="J7" s="27" t="s">
        <v>29</v>
      </c>
      <c r="K7" s="115"/>
      <c r="L7" s="35" t="s">
        <v>39</v>
      </c>
      <c r="M7" s="59"/>
      <c r="N7" s="59"/>
      <c r="O7" s="59"/>
      <c r="P7" s="59"/>
      <c r="Q7" s="59"/>
    </row>
    <row r="8" spans="4:17" ht="13.5" x14ac:dyDescent="0.2">
      <c r="J8" s="27" t="s">
        <v>29</v>
      </c>
      <c r="K8" s="115"/>
      <c r="L8" s="35" t="s">
        <v>150</v>
      </c>
      <c r="M8" s="59"/>
      <c r="N8" s="59"/>
      <c r="O8" s="59"/>
      <c r="P8" s="60" t="s">
        <v>171</v>
      </c>
      <c r="Q8" s="59"/>
    </row>
    <row r="9" spans="4:17" ht="13.5" x14ac:dyDescent="0.2">
      <c r="J9" s="27" t="s">
        <v>29</v>
      </c>
      <c r="K9" s="115"/>
      <c r="L9" s="35" t="s">
        <v>207</v>
      </c>
      <c r="M9" s="59"/>
      <c r="N9" s="59"/>
      <c r="O9" s="59" t="s">
        <v>129</v>
      </c>
      <c r="P9" s="59"/>
      <c r="Q9" s="59" t="s">
        <v>141</v>
      </c>
    </row>
    <row r="10" spans="4:17" ht="13.5" x14ac:dyDescent="0.2">
      <c r="J10" s="27" t="s">
        <v>29</v>
      </c>
      <c r="K10" s="115"/>
      <c r="L10" s="35" t="s">
        <v>149</v>
      </c>
      <c r="M10" s="59"/>
      <c r="N10" s="59"/>
      <c r="O10" s="59"/>
      <c r="P10" s="60" t="s">
        <v>156</v>
      </c>
      <c r="Q10" s="60"/>
    </row>
    <row r="11" spans="4:17" ht="13.5" x14ac:dyDescent="0.2">
      <c r="J11" s="68" t="s">
        <v>29</v>
      </c>
      <c r="K11" s="116"/>
      <c r="L11" s="35" t="s">
        <v>123</v>
      </c>
      <c r="M11" s="59"/>
    </row>
    <row r="12" spans="4:17" ht="13.5" x14ac:dyDescent="0.2">
      <c r="J12" s="68" t="s">
        <v>25</v>
      </c>
      <c r="K12" s="116"/>
      <c r="L12" s="35" t="s">
        <v>113</v>
      </c>
      <c r="M12" s="59"/>
    </row>
    <row r="13" spans="4:17" ht="13.5" x14ac:dyDescent="0.2">
      <c r="J13" s="68" t="s">
        <v>25</v>
      </c>
      <c r="K13" s="116"/>
      <c r="L13" s="35" t="s">
        <v>222</v>
      </c>
      <c r="M13" s="59"/>
      <c r="N13" s="59"/>
      <c r="O13" s="59"/>
      <c r="P13" s="59"/>
      <c r="Q13" s="59"/>
    </row>
    <row r="14" spans="4:17" ht="13.5" x14ac:dyDescent="0.2">
      <c r="J14" s="68" t="s">
        <v>25</v>
      </c>
      <c r="K14" s="116"/>
      <c r="L14" s="35" t="s">
        <v>232</v>
      </c>
      <c r="M14" s="59"/>
      <c r="N14" s="59"/>
      <c r="O14" s="59"/>
      <c r="P14" s="59"/>
      <c r="Q14" s="59"/>
    </row>
    <row r="15" spans="4:17" ht="13.5" x14ac:dyDescent="0.2">
      <c r="J15" s="27" t="s">
        <v>25</v>
      </c>
      <c r="K15" s="115"/>
      <c r="L15" s="35" t="s">
        <v>221</v>
      </c>
      <c r="M15" s="59"/>
      <c r="N15" s="59"/>
      <c r="O15" s="59"/>
      <c r="P15" s="59"/>
      <c r="Q15" s="59"/>
    </row>
    <row r="16" spans="4:17" ht="13.5" x14ac:dyDescent="0.2">
      <c r="J16" s="27" t="s">
        <v>25</v>
      </c>
      <c r="K16" s="115"/>
      <c r="L16" s="35" t="s">
        <v>125</v>
      </c>
      <c r="M16" s="59"/>
      <c r="N16" s="59"/>
      <c r="O16" s="59"/>
      <c r="P16" s="59"/>
      <c r="Q16" s="59"/>
    </row>
    <row r="17" spans="10:17" ht="13.5" x14ac:dyDescent="0.2">
      <c r="J17" s="27" t="s">
        <v>25</v>
      </c>
      <c r="K17" s="115"/>
      <c r="L17" s="35" t="s">
        <v>170</v>
      </c>
      <c r="M17" s="59"/>
      <c r="N17" s="59"/>
      <c r="O17" s="59"/>
      <c r="P17" s="59"/>
      <c r="Q17" s="59"/>
    </row>
    <row r="18" spans="10:17" ht="13.5" x14ac:dyDescent="0.2">
      <c r="J18" s="68" t="s">
        <v>25</v>
      </c>
      <c r="K18" s="116"/>
      <c r="L18" s="35" t="s">
        <v>47</v>
      </c>
      <c r="M18" s="59"/>
      <c r="N18" s="59"/>
      <c r="O18" s="59"/>
      <c r="P18" s="59"/>
      <c r="Q18" s="59"/>
    </row>
    <row r="19" spans="10:17" ht="13.5" x14ac:dyDescent="0.2">
      <c r="J19" s="27" t="s">
        <v>25</v>
      </c>
      <c r="K19" s="115"/>
      <c r="L19" s="35" t="s">
        <v>152</v>
      </c>
      <c r="M19" s="59"/>
    </row>
    <row r="20" spans="10:17" ht="13.5" x14ac:dyDescent="0.2">
      <c r="J20" s="68" t="s">
        <v>25</v>
      </c>
      <c r="K20" s="116"/>
      <c r="L20" s="35" t="s">
        <v>22</v>
      </c>
      <c r="M20" s="59"/>
    </row>
    <row r="21" spans="10:17" ht="13.5" x14ac:dyDescent="0.2">
      <c r="J21" s="68" t="s">
        <v>25</v>
      </c>
      <c r="K21" s="116"/>
      <c r="L21" s="35" t="s">
        <v>204</v>
      </c>
      <c r="M21" s="59"/>
      <c r="N21" s="59"/>
      <c r="O21" s="59"/>
      <c r="P21" s="59"/>
      <c r="Q21" s="59"/>
    </row>
    <row r="22" spans="10:17" ht="13.5" x14ac:dyDescent="0.2">
      <c r="J22" s="68" t="s">
        <v>25</v>
      </c>
      <c r="K22" s="116"/>
      <c r="L22" s="35" t="s">
        <v>57</v>
      </c>
      <c r="M22" s="59"/>
      <c r="N22" s="59"/>
      <c r="O22" s="59"/>
      <c r="P22" s="59"/>
      <c r="Q22" s="59"/>
    </row>
    <row r="23" spans="10:17" ht="13.5" x14ac:dyDescent="0.2">
      <c r="J23" s="68" t="s">
        <v>26</v>
      </c>
      <c r="K23" s="116"/>
      <c r="L23" s="35" t="s">
        <v>40</v>
      </c>
      <c r="M23" s="59"/>
      <c r="N23" s="59"/>
      <c r="O23" s="59"/>
      <c r="P23" s="59"/>
      <c r="Q23" s="59"/>
    </row>
    <row r="24" spans="10:17" ht="13.5" x14ac:dyDescent="0.2">
      <c r="J24" s="68" t="s">
        <v>26</v>
      </c>
      <c r="K24" s="116"/>
      <c r="L24" s="35" t="s">
        <v>88</v>
      </c>
      <c r="M24" s="59"/>
      <c r="N24" s="59"/>
      <c r="O24" s="59"/>
      <c r="P24" s="59"/>
      <c r="Q24" s="59"/>
    </row>
    <row r="25" spans="10:17" ht="13.5" x14ac:dyDescent="0.2">
      <c r="J25" s="68" t="s">
        <v>26</v>
      </c>
      <c r="K25" s="116"/>
      <c r="L25" s="35" t="s">
        <v>208</v>
      </c>
      <c r="M25" s="59"/>
      <c r="N25" s="59"/>
      <c r="O25" s="59"/>
      <c r="P25" s="59"/>
      <c r="Q25" s="59"/>
    </row>
    <row r="26" spans="10:17" ht="13.5" x14ac:dyDescent="0.2">
      <c r="J26" s="68" t="s">
        <v>26</v>
      </c>
      <c r="K26" s="116"/>
      <c r="L26" s="35" t="s">
        <v>1</v>
      </c>
      <c r="M26" s="59"/>
      <c r="N26" s="59"/>
      <c r="O26" s="59"/>
      <c r="P26" s="59"/>
      <c r="Q26" s="59"/>
    </row>
    <row r="27" spans="10:17" ht="13.5" x14ac:dyDescent="0.2">
      <c r="J27" s="37"/>
      <c r="K27" s="35"/>
      <c r="L27" s="35"/>
      <c r="M27" s="59"/>
    </row>
    <row r="28" spans="10:17" ht="13.5" x14ac:dyDescent="0.2">
      <c r="J28" s="37"/>
      <c r="K28" s="35"/>
      <c r="L28" s="35"/>
      <c r="M28" s="59"/>
    </row>
    <row r="29" spans="10:17" ht="13.5" x14ac:dyDescent="0.2">
      <c r="J29" s="37"/>
      <c r="K29" s="35"/>
      <c r="L29" s="35"/>
      <c r="M29" s="59"/>
    </row>
    <row r="30" spans="10:17" ht="13.5" x14ac:dyDescent="0.2">
      <c r="J30" s="37"/>
      <c r="K30" s="35"/>
      <c r="L30" s="35"/>
      <c r="M30" s="59"/>
    </row>
    <row r="31" spans="10:17" ht="13.5" x14ac:dyDescent="0.2">
      <c r="J31" s="37"/>
      <c r="K31" s="35"/>
      <c r="L31" s="35"/>
      <c r="M31" s="59"/>
    </row>
    <row r="32" spans="10:17" ht="13.5" x14ac:dyDescent="0.2">
      <c r="J32" s="37"/>
      <c r="K32" s="35"/>
      <c r="L32" s="35"/>
      <c r="M32" s="59"/>
    </row>
    <row r="33" spans="10:13" ht="13.5" x14ac:dyDescent="0.2">
      <c r="J33" s="37"/>
      <c r="K33" s="35"/>
      <c r="L33" s="35"/>
      <c r="M33" s="59"/>
    </row>
    <row r="34" spans="10:13" ht="13.5" x14ac:dyDescent="0.2">
      <c r="J34" s="37"/>
      <c r="K34" s="35"/>
      <c r="L34" s="35"/>
      <c r="M34" s="59"/>
    </row>
    <row r="35" spans="10:13" ht="13.5" x14ac:dyDescent="0.2">
      <c r="J35" s="37"/>
      <c r="K35" s="35"/>
      <c r="L35" s="35"/>
      <c r="M35" s="59"/>
    </row>
    <row r="36" spans="10:13" ht="13.5" x14ac:dyDescent="0.2">
      <c r="J36" s="37"/>
      <c r="K36" s="35"/>
      <c r="L36" s="35"/>
      <c r="M36" s="59"/>
    </row>
    <row r="37" spans="10:13" ht="13.5" x14ac:dyDescent="0.2">
      <c r="J37" s="37"/>
      <c r="K37" s="35"/>
      <c r="L37" s="35"/>
      <c r="M37" s="59"/>
    </row>
    <row r="38" spans="10:13" x14ac:dyDescent="0.2">
      <c r="J38" s="350"/>
      <c r="K38" s="351"/>
      <c r="L38" s="351"/>
      <c r="M38" s="352"/>
    </row>
    <row r="39" spans="10:13" x14ac:dyDescent="0.2">
      <c r="J39" s="353"/>
      <c r="K39" s="354"/>
      <c r="L39" s="354"/>
      <c r="M39" s="355"/>
    </row>
    <row r="40" spans="10:13" x14ac:dyDescent="0.2">
      <c r="J40" s="353"/>
      <c r="K40" s="354"/>
      <c r="L40" s="354"/>
      <c r="M40" s="355"/>
    </row>
    <row r="41" spans="10:13" x14ac:dyDescent="0.2">
      <c r="J41" s="353"/>
      <c r="K41" s="354"/>
      <c r="L41" s="354"/>
      <c r="M41" s="355"/>
    </row>
    <row r="42" spans="10:13" x14ac:dyDescent="0.2">
      <c r="J42" s="353"/>
      <c r="K42" s="354"/>
      <c r="L42" s="354"/>
      <c r="M42" s="355"/>
    </row>
    <row r="43" spans="10:13" x14ac:dyDescent="0.2">
      <c r="J43" s="353"/>
      <c r="K43" s="354"/>
      <c r="L43" s="354"/>
      <c r="M43" s="355"/>
    </row>
    <row r="44" spans="10:13" x14ac:dyDescent="0.2">
      <c r="J44" s="353"/>
      <c r="K44" s="354"/>
      <c r="L44" s="354"/>
      <c r="M44" s="355"/>
    </row>
    <row r="45" spans="10:13" x14ac:dyDescent="0.2">
      <c r="J45" s="353"/>
      <c r="K45" s="354"/>
      <c r="L45" s="354"/>
      <c r="M45" s="355"/>
    </row>
    <row r="46" spans="10:13" x14ac:dyDescent="0.2">
      <c r="J46" s="353"/>
      <c r="K46" s="354"/>
      <c r="L46" s="354"/>
      <c r="M46" s="355"/>
    </row>
    <row r="47" spans="10:13" x14ac:dyDescent="0.2">
      <c r="J47" s="353"/>
      <c r="K47" s="354"/>
      <c r="L47" s="354"/>
      <c r="M47" s="355"/>
    </row>
    <row r="48" spans="10:13" x14ac:dyDescent="0.2">
      <c r="J48" s="353"/>
      <c r="K48" s="354"/>
      <c r="L48" s="354"/>
      <c r="M48" s="355"/>
    </row>
    <row r="49" spans="10:13" x14ac:dyDescent="0.2">
      <c r="J49" s="353"/>
      <c r="K49" s="354"/>
      <c r="L49" s="354"/>
      <c r="M49" s="355"/>
    </row>
    <row r="50" spans="10:13" x14ac:dyDescent="0.2">
      <c r="J50" s="356"/>
      <c r="K50" s="357"/>
      <c r="L50" s="357"/>
      <c r="M50" s="358"/>
    </row>
    <row r="51" spans="10:13" x14ac:dyDescent="0.2">
      <c r="J51" s="350"/>
      <c r="K51" s="351"/>
      <c r="L51" s="351"/>
      <c r="M51" s="352"/>
    </row>
    <row r="52" spans="10:13" x14ac:dyDescent="0.2">
      <c r="J52" s="353"/>
      <c r="K52" s="354"/>
      <c r="L52" s="354"/>
      <c r="M52" s="355"/>
    </row>
    <row r="53" spans="10:13" x14ac:dyDescent="0.2">
      <c r="J53" s="353"/>
      <c r="K53" s="354"/>
      <c r="L53" s="354"/>
      <c r="M53" s="355"/>
    </row>
    <row r="54" spans="10:13" x14ac:dyDescent="0.2">
      <c r="J54" s="353"/>
      <c r="K54" s="354"/>
      <c r="L54" s="354"/>
      <c r="M54" s="355"/>
    </row>
    <row r="55" spans="10:13" x14ac:dyDescent="0.2">
      <c r="J55" s="353"/>
      <c r="K55" s="354"/>
      <c r="L55" s="354"/>
      <c r="M55" s="355"/>
    </row>
    <row r="56" spans="10:13" x14ac:dyDescent="0.2">
      <c r="J56" s="353"/>
      <c r="K56" s="354"/>
      <c r="L56" s="354"/>
      <c r="M56" s="355"/>
    </row>
    <row r="57" spans="10:13" x14ac:dyDescent="0.2">
      <c r="J57" s="353"/>
      <c r="K57" s="354"/>
      <c r="L57" s="354"/>
      <c r="M57" s="355"/>
    </row>
    <row r="58" spans="10:13" x14ac:dyDescent="0.2">
      <c r="J58" s="353"/>
      <c r="K58" s="354"/>
      <c r="L58" s="354"/>
      <c r="M58" s="355"/>
    </row>
    <row r="59" spans="10:13" x14ac:dyDescent="0.2">
      <c r="J59" s="353"/>
      <c r="K59" s="354"/>
      <c r="L59" s="354"/>
      <c r="M59" s="355"/>
    </row>
    <row r="60" spans="10:13" x14ac:dyDescent="0.2">
      <c r="J60" s="353"/>
      <c r="K60" s="354"/>
      <c r="L60" s="354"/>
      <c r="M60" s="355"/>
    </row>
    <row r="61" spans="10:13" x14ac:dyDescent="0.2">
      <c r="J61" s="353"/>
      <c r="K61" s="354"/>
      <c r="L61" s="354"/>
      <c r="M61" s="355"/>
    </row>
    <row r="62" spans="10:13" x14ac:dyDescent="0.2">
      <c r="J62" s="356"/>
      <c r="K62" s="357"/>
      <c r="L62" s="357"/>
      <c r="M62" s="358"/>
    </row>
  </sheetData>
  <mergeCells count="3">
    <mergeCell ref="D2:F2"/>
    <mergeCell ref="J38:M50"/>
    <mergeCell ref="J51:M62"/>
  </mergeCells>
  <conditionalFormatting sqref="J14:K14">
    <cfRule type="cellIs" dxfId="375" priority="1" stopIfTrue="1" operator="equal">
      <formula>0</formula>
    </cfRule>
  </conditionalFormatting>
  <conditionalFormatting sqref="J18:K18 J11:K11 J13:K13 J20:K24">
    <cfRule type="cellIs" dxfId="374" priority="14" stopIfTrue="1" operator="equal">
      <formula>0</formula>
    </cfRule>
  </conditionalFormatting>
  <conditionalFormatting sqref="J6:K8">
    <cfRule type="cellIs" dxfId="373" priority="13" stopIfTrue="1" operator="equal">
      <formula>0</formula>
    </cfRule>
  </conditionalFormatting>
  <conditionalFormatting sqref="J26:K26">
    <cfRule type="cellIs" dxfId="372" priority="12" stopIfTrue="1" operator="equal">
      <formula>0</formula>
    </cfRule>
  </conditionalFormatting>
  <conditionalFormatting sqref="J16:K16">
    <cfRule type="cellIs" dxfId="371" priority="11" stopIfTrue="1" operator="equal">
      <formula>0</formula>
    </cfRule>
  </conditionalFormatting>
  <conditionalFormatting sqref="J19:K19">
    <cfRule type="cellIs" dxfId="370" priority="10" stopIfTrue="1" operator="equal">
      <formula>0</formula>
    </cfRule>
  </conditionalFormatting>
  <conditionalFormatting sqref="J15:K15">
    <cfRule type="cellIs" dxfId="369" priority="9" stopIfTrue="1" operator="equal">
      <formula>0</formula>
    </cfRule>
  </conditionalFormatting>
  <conditionalFormatting sqref="J4:K4">
    <cfRule type="cellIs" dxfId="368" priority="8" stopIfTrue="1" operator="equal">
      <formula>0</formula>
    </cfRule>
  </conditionalFormatting>
  <conditionalFormatting sqref="J9:K9">
    <cfRule type="cellIs" dxfId="367" priority="7" stopIfTrue="1" operator="equal">
      <formula>0</formula>
    </cfRule>
  </conditionalFormatting>
  <conditionalFormatting sqref="J10:K10">
    <cfRule type="cellIs" dxfId="366" priority="6" stopIfTrue="1" operator="equal">
      <formula>0</formula>
    </cfRule>
  </conditionalFormatting>
  <conditionalFormatting sqref="J12:K12">
    <cfRule type="cellIs" dxfId="365" priority="5" stopIfTrue="1" operator="equal">
      <formula>0</formula>
    </cfRule>
  </conditionalFormatting>
  <conditionalFormatting sqref="J17:K17">
    <cfRule type="cellIs" dxfId="364" priority="4" stopIfTrue="1" operator="equal">
      <formula>0</formula>
    </cfRule>
  </conditionalFormatting>
  <conditionalFormatting sqref="J5:K5">
    <cfRule type="cellIs" dxfId="363" priority="3" stopIfTrue="1" operator="equal">
      <formula>0</formula>
    </cfRule>
  </conditionalFormatting>
  <conditionalFormatting sqref="J25:K25">
    <cfRule type="cellIs" dxfId="362" priority="2" stopIfTrue="1" operator="equal">
      <formula>0</formula>
    </cfRule>
  </conditionalFormatting>
  <pageMargins left="0.7" right="0.7" top="0.75" bottom="0.75" header="0.3" footer="0.3"/>
  <pageSetup paperSize="9" scale="78" orientation="portrait" horizontalDpi="4294967294" verticalDpi="4294967294" r:id="rId1"/>
  <colBreaks count="1" manualBreakCount="1">
    <brk id="9" max="146"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D1:Q62"/>
  <sheetViews>
    <sheetView view="pageBreakPreview" topLeftCell="A40" zoomScale="60" zoomScaleNormal="90" workbookViewId="0">
      <selection activeCell="J1" sqref="J1:Q1048576"/>
    </sheetView>
  </sheetViews>
  <sheetFormatPr defaultRowHeight="12.75" x14ac:dyDescent="0.2"/>
  <cols>
    <col min="1" max="1" width="8.28515625" customWidth="1"/>
    <col min="10" max="10" width="5" customWidth="1"/>
    <col min="11" max="11" width="7.7109375" style="70" customWidth="1"/>
    <col min="12" max="12" width="23" customWidth="1"/>
    <col min="13" max="13" width="41.7109375" customWidth="1"/>
  </cols>
  <sheetData>
    <row r="1" spans="4:17" ht="13.5" thickBot="1" x14ac:dyDescent="0.25"/>
    <row r="2" spans="4:17" ht="13.5" thickBot="1" x14ac:dyDescent="0.25">
      <c r="D2" s="362" t="s">
        <v>187</v>
      </c>
      <c r="E2" s="363"/>
      <c r="F2" s="364"/>
    </row>
    <row r="4" spans="4:17" ht="13.5" x14ac:dyDescent="0.2">
      <c r="J4" s="3" t="s">
        <v>30</v>
      </c>
      <c r="K4" s="117"/>
      <c r="L4" s="35" t="s">
        <v>23</v>
      </c>
      <c r="M4" s="59"/>
    </row>
    <row r="5" spans="4:17" ht="13.5" x14ac:dyDescent="0.2">
      <c r="J5" s="3" t="s">
        <v>30</v>
      </c>
      <c r="K5" s="117"/>
      <c r="L5" s="35" t="s">
        <v>206</v>
      </c>
      <c r="M5" s="59"/>
      <c r="N5" s="60" t="s">
        <v>269</v>
      </c>
      <c r="O5" s="60" t="s">
        <v>60</v>
      </c>
      <c r="P5" s="60" t="s">
        <v>62</v>
      </c>
      <c r="Q5" s="60" t="s">
        <v>114</v>
      </c>
    </row>
    <row r="6" spans="4:17" ht="13.5" x14ac:dyDescent="0.2">
      <c r="J6" s="27" t="s">
        <v>29</v>
      </c>
      <c r="K6" s="115"/>
      <c r="L6" s="35" t="s">
        <v>21</v>
      </c>
      <c r="M6" s="59"/>
      <c r="N6" s="59"/>
      <c r="O6" s="59"/>
      <c r="P6" s="59" t="s">
        <v>155</v>
      </c>
      <c r="Q6" s="59" t="s">
        <v>124</v>
      </c>
    </row>
    <row r="7" spans="4:17" ht="13.5" x14ac:dyDescent="0.2">
      <c r="J7" s="27" t="s">
        <v>29</v>
      </c>
      <c r="K7" s="115"/>
      <c r="L7" s="35" t="s">
        <v>39</v>
      </c>
      <c r="M7" s="59"/>
      <c r="N7" s="59"/>
      <c r="O7" s="59"/>
      <c r="P7" s="59"/>
      <c r="Q7" s="59"/>
    </row>
    <row r="8" spans="4:17" ht="13.5" x14ac:dyDescent="0.2">
      <c r="J8" s="27" t="s">
        <v>29</v>
      </c>
      <c r="K8" s="115"/>
      <c r="L8" s="35" t="s">
        <v>150</v>
      </c>
      <c r="M8" s="59"/>
      <c r="N8" s="59"/>
      <c r="O8" s="59"/>
      <c r="P8" s="60" t="s">
        <v>261</v>
      </c>
      <c r="Q8" s="59"/>
    </row>
    <row r="9" spans="4:17" ht="13.5" x14ac:dyDescent="0.2">
      <c r="J9" s="27" t="s">
        <v>29</v>
      </c>
      <c r="K9" s="115"/>
      <c r="L9" s="35" t="s">
        <v>207</v>
      </c>
      <c r="M9" s="59"/>
      <c r="N9" s="59"/>
      <c r="O9" s="59" t="s">
        <v>129</v>
      </c>
      <c r="P9" s="59"/>
      <c r="Q9" s="60" t="s">
        <v>64</v>
      </c>
    </row>
    <row r="10" spans="4:17" ht="13.5" x14ac:dyDescent="0.2">
      <c r="J10" s="27" t="s">
        <v>29</v>
      </c>
      <c r="K10" s="115"/>
      <c r="L10" s="35" t="s">
        <v>149</v>
      </c>
      <c r="M10" s="59"/>
      <c r="N10" s="59"/>
      <c r="O10" s="59"/>
      <c r="P10" s="60" t="s">
        <v>156</v>
      </c>
      <c r="Q10" s="60"/>
    </row>
    <row r="11" spans="4:17" ht="13.5" x14ac:dyDescent="0.2">
      <c r="J11" s="68" t="s">
        <v>29</v>
      </c>
      <c r="K11" s="116"/>
      <c r="L11" s="35" t="s">
        <v>123</v>
      </c>
      <c r="M11" s="59"/>
    </row>
    <row r="12" spans="4:17" ht="13.5" x14ac:dyDescent="0.2">
      <c r="J12" s="68" t="s">
        <v>25</v>
      </c>
      <c r="K12" s="116"/>
      <c r="L12" s="35" t="s">
        <v>113</v>
      </c>
      <c r="M12" s="59"/>
    </row>
    <row r="13" spans="4:17" ht="13.5" x14ac:dyDescent="0.2">
      <c r="J13" s="68" t="s">
        <v>25</v>
      </c>
      <c r="K13" s="116"/>
      <c r="L13" s="35" t="s">
        <v>222</v>
      </c>
      <c r="M13" s="59"/>
      <c r="N13" s="59"/>
      <c r="O13" s="59"/>
      <c r="P13" s="59"/>
      <c r="Q13" s="59"/>
    </row>
    <row r="14" spans="4:17" ht="13.5" x14ac:dyDescent="0.2">
      <c r="J14" s="68" t="s">
        <v>25</v>
      </c>
      <c r="K14" s="116"/>
      <c r="L14" s="35" t="s">
        <v>232</v>
      </c>
      <c r="M14" s="59"/>
      <c r="N14" s="59"/>
      <c r="O14" s="59"/>
      <c r="P14" s="59"/>
      <c r="Q14" s="59"/>
    </row>
    <row r="15" spans="4:17" ht="13.5" x14ac:dyDescent="0.2">
      <c r="J15" s="27" t="s">
        <v>25</v>
      </c>
      <c r="K15" s="115"/>
      <c r="L15" s="35" t="s">
        <v>221</v>
      </c>
      <c r="M15" s="59"/>
      <c r="N15" s="59"/>
      <c r="O15" s="59"/>
      <c r="P15" s="59"/>
      <c r="Q15" s="59"/>
    </row>
    <row r="16" spans="4:17" ht="13.5" x14ac:dyDescent="0.2">
      <c r="J16" s="27" t="s">
        <v>25</v>
      </c>
      <c r="K16" s="115"/>
      <c r="L16" s="35" t="s">
        <v>125</v>
      </c>
      <c r="M16" s="59"/>
      <c r="N16" s="59"/>
      <c r="O16" s="59"/>
      <c r="P16" s="59"/>
      <c r="Q16" s="59"/>
    </row>
    <row r="17" spans="10:17" ht="13.5" x14ac:dyDescent="0.2">
      <c r="J17" s="27" t="s">
        <v>25</v>
      </c>
      <c r="K17" s="115"/>
      <c r="L17" s="35" t="s">
        <v>170</v>
      </c>
      <c r="M17" s="59"/>
      <c r="N17" s="59"/>
      <c r="O17" s="59"/>
      <c r="P17" s="59"/>
      <c r="Q17" s="59"/>
    </row>
    <row r="18" spans="10:17" ht="13.5" x14ac:dyDescent="0.2">
      <c r="J18" s="68" t="s">
        <v>25</v>
      </c>
      <c r="K18" s="116"/>
      <c r="L18" s="35" t="s">
        <v>47</v>
      </c>
      <c r="M18" s="59"/>
      <c r="N18" s="59"/>
      <c r="O18" s="59"/>
      <c r="P18" s="59"/>
      <c r="Q18" s="59"/>
    </row>
    <row r="19" spans="10:17" ht="13.5" x14ac:dyDescent="0.2">
      <c r="J19" s="27" t="s">
        <v>25</v>
      </c>
      <c r="K19" s="115"/>
      <c r="L19" s="35" t="s">
        <v>152</v>
      </c>
      <c r="M19" s="59"/>
    </row>
    <row r="20" spans="10:17" ht="13.5" x14ac:dyDescent="0.2">
      <c r="J20" s="68" t="s">
        <v>25</v>
      </c>
      <c r="K20" s="116"/>
      <c r="L20" s="35" t="s">
        <v>22</v>
      </c>
      <c r="M20" s="59"/>
    </row>
    <row r="21" spans="10:17" ht="13.5" x14ac:dyDescent="0.2">
      <c r="J21" s="68" t="s">
        <v>25</v>
      </c>
      <c r="K21" s="116"/>
      <c r="L21" s="35" t="s">
        <v>204</v>
      </c>
      <c r="M21" s="59"/>
      <c r="N21" s="59"/>
      <c r="O21" s="59"/>
      <c r="P21" s="59"/>
      <c r="Q21" s="59"/>
    </row>
    <row r="22" spans="10:17" ht="13.5" x14ac:dyDescent="0.2">
      <c r="J22" s="68" t="s">
        <v>25</v>
      </c>
      <c r="K22" s="116"/>
      <c r="L22" s="35" t="s">
        <v>57</v>
      </c>
      <c r="M22" s="59"/>
      <c r="N22" s="59"/>
      <c r="O22" s="59"/>
      <c r="P22" s="59"/>
      <c r="Q22" s="59"/>
    </row>
    <row r="23" spans="10:17" ht="13.5" x14ac:dyDescent="0.2">
      <c r="J23" s="68" t="s">
        <v>26</v>
      </c>
      <c r="K23" s="116"/>
      <c r="L23" s="35" t="s">
        <v>40</v>
      </c>
      <c r="M23" s="59"/>
      <c r="N23" s="59"/>
      <c r="O23" s="59"/>
      <c r="P23" s="59"/>
      <c r="Q23" s="59"/>
    </row>
    <row r="24" spans="10:17" ht="13.5" x14ac:dyDescent="0.2">
      <c r="J24" s="68" t="s">
        <v>26</v>
      </c>
      <c r="K24" s="116"/>
      <c r="L24" s="35" t="s">
        <v>88</v>
      </c>
      <c r="M24" s="59"/>
      <c r="N24" s="59"/>
      <c r="O24" s="59"/>
      <c r="P24" s="59"/>
      <c r="Q24" s="59"/>
    </row>
    <row r="25" spans="10:17" ht="13.5" x14ac:dyDescent="0.2">
      <c r="J25" s="68" t="s">
        <v>26</v>
      </c>
      <c r="K25" s="116"/>
      <c r="L25" s="35" t="s">
        <v>208</v>
      </c>
      <c r="M25" s="59"/>
      <c r="N25" s="59"/>
      <c r="O25" s="59"/>
      <c r="P25" s="59"/>
      <c r="Q25" s="59"/>
    </row>
    <row r="26" spans="10:17" ht="13.5" x14ac:dyDescent="0.2">
      <c r="J26" s="68" t="s">
        <v>26</v>
      </c>
      <c r="K26" s="116"/>
      <c r="L26" s="35" t="s">
        <v>1</v>
      </c>
      <c r="M26" s="59"/>
      <c r="N26" s="59"/>
      <c r="O26" s="59"/>
      <c r="P26" s="59"/>
      <c r="Q26" s="59"/>
    </row>
    <row r="27" spans="10:17" ht="13.5" x14ac:dyDescent="0.2">
      <c r="J27" s="37"/>
      <c r="K27" s="35"/>
      <c r="L27" s="35"/>
      <c r="M27" s="59"/>
    </row>
    <row r="28" spans="10:17" ht="13.5" x14ac:dyDescent="0.2">
      <c r="J28" s="37"/>
      <c r="K28" s="35"/>
      <c r="L28" s="35"/>
      <c r="M28" s="59"/>
    </row>
    <row r="29" spans="10:17" ht="13.5" x14ac:dyDescent="0.2">
      <c r="J29" s="37"/>
      <c r="K29" s="35"/>
      <c r="L29" s="35"/>
      <c r="M29" s="59"/>
    </row>
    <row r="30" spans="10:17" ht="13.5" x14ac:dyDescent="0.2">
      <c r="J30" s="37"/>
      <c r="K30" s="35"/>
      <c r="L30" s="35"/>
      <c r="M30" s="59"/>
    </row>
    <row r="31" spans="10:17" ht="13.5" x14ac:dyDescent="0.2">
      <c r="J31" s="37"/>
      <c r="K31" s="35"/>
      <c r="L31" s="35"/>
      <c r="M31" s="59"/>
    </row>
    <row r="32" spans="10:17" ht="13.5" x14ac:dyDescent="0.2">
      <c r="J32" s="37"/>
      <c r="K32" s="35"/>
      <c r="L32" s="35"/>
      <c r="M32" s="59"/>
    </row>
    <row r="33" spans="10:13" ht="13.5" x14ac:dyDescent="0.2">
      <c r="J33" s="37"/>
      <c r="K33" s="35"/>
      <c r="L33" s="35"/>
      <c r="M33" s="59"/>
    </row>
    <row r="34" spans="10:13" ht="13.5" x14ac:dyDescent="0.2">
      <c r="J34" s="37"/>
      <c r="K34" s="35"/>
      <c r="L34" s="35"/>
      <c r="M34" s="59"/>
    </row>
    <row r="35" spans="10:13" ht="13.5" x14ac:dyDescent="0.2">
      <c r="J35" s="37"/>
      <c r="K35" s="35"/>
      <c r="L35" s="35"/>
      <c r="M35" s="59"/>
    </row>
    <row r="36" spans="10:13" ht="13.5" x14ac:dyDescent="0.2">
      <c r="J36" s="37"/>
      <c r="K36" s="35"/>
      <c r="L36" s="35"/>
      <c r="M36" s="59"/>
    </row>
    <row r="37" spans="10:13" ht="13.5" x14ac:dyDescent="0.2">
      <c r="J37" s="37"/>
      <c r="K37" s="35"/>
      <c r="L37" s="35"/>
      <c r="M37" s="59"/>
    </row>
    <row r="38" spans="10:13" x14ac:dyDescent="0.2">
      <c r="J38" s="350"/>
      <c r="K38" s="351"/>
      <c r="L38" s="351"/>
      <c r="M38" s="352"/>
    </row>
    <row r="39" spans="10:13" x14ac:dyDescent="0.2">
      <c r="J39" s="353"/>
      <c r="K39" s="354"/>
      <c r="L39" s="354"/>
      <c r="M39" s="355"/>
    </row>
    <row r="40" spans="10:13" x14ac:dyDescent="0.2">
      <c r="J40" s="353"/>
      <c r="K40" s="354"/>
      <c r="L40" s="354"/>
      <c r="M40" s="355"/>
    </row>
    <row r="41" spans="10:13" x14ac:dyDescent="0.2">
      <c r="J41" s="353"/>
      <c r="K41" s="354"/>
      <c r="L41" s="354"/>
      <c r="M41" s="355"/>
    </row>
    <row r="42" spans="10:13" x14ac:dyDescent="0.2">
      <c r="J42" s="353"/>
      <c r="K42" s="354"/>
      <c r="L42" s="354"/>
      <c r="M42" s="355"/>
    </row>
    <row r="43" spans="10:13" x14ac:dyDescent="0.2">
      <c r="J43" s="353"/>
      <c r="K43" s="354"/>
      <c r="L43" s="354"/>
      <c r="M43" s="355"/>
    </row>
    <row r="44" spans="10:13" x14ac:dyDescent="0.2">
      <c r="J44" s="353"/>
      <c r="K44" s="354"/>
      <c r="L44" s="354"/>
      <c r="M44" s="355"/>
    </row>
    <row r="45" spans="10:13" x14ac:dyDescent="0.2">
      <c r="J45" s="353"/>
      <c r="K45" s="354"/>
      <c r="L45" s="354"/>
      <c r="M45" s="355"/>
    </row>
    <row r="46" spans="10:13" x14ac:dyDescent="0.2">
      <c r="J46" s="353"/>
      <c r="K46" s="354"/>
      <c r="L46" s="354"/>
      <c r="M46" s="355"/>
    </row>
    <row r="47" spans="10:13" x14ac:dyDescent="0.2">
      <c r="J47" s="353"/>
      <c r="K47" s="354"/>
      <c r="L47" s="354"/>
      <c r="M47" s="355"/>
    </row>
    <row r="48" spans="10:13" x14ac:dyDescent="0.2">
      <c r="J48" s="353"/>
      <c r="K48" s="354"/>
      <c r="L48" s="354"/>
      <c r="M48" s="355"/>
    </row>
    <row r="49" spans="10:13" x14ac:dyDescent="0.2">
      <c r="J49" s="353"/>
      <c r="K49" s="354"/>
      <c r="L49" s="354"/>
      <c r="M49" s="355"/>
    </row>
    <row r="50" spans="10:13" x14ac:dyDescent="0.2">
      <c r="J50" s="356"/>
      <c r="K50" s="357"/>
      <c r="L50" s="357"/>
      <c r="M50" s="358"/>
    </row>
    <row r="51" spans="10:13" x14ac:dyDescent="0.2">
      <c r="J51" s="350"/>
      <c r="K51" s="351"/>
      <c r="L51" s="351"/>
      <c r="M51" s="352"/>
    </row>
    <row r="52" spans="10:13" x14ac:dyDescent="0.2">
      <c r="J52" s="353"/>
      <c r="K52" s="354"/>
      <c r="L52" s="354"/>
      <c r="M52" s="355"/>
    </row>
    <row r="53" spans="10:13" x14ac:dyDescent="0.2">
      <c r="J53" s="353"/>
      <c r="K53" s="354"/>
      <c r="L53" s="354"/>
      <c r="M53" s="355"/>
    </row>
    <row r="54" spans="10:13" x14ac:dyDescent="0.2">
      <c r="J54" s="353"/>
      <c r="K54" s="354"/>
      <c r="L54" s="354"/>
      <c r="M54" s="355"/>
    </row>
    <row r="55" spans="10:13" x14ac:dyDescent="0.2">
      <c r="J55" s="353"/>
      <c r="K55" s="354"/>
      <c r="L55" s="354"/>
      <c r="M55" s="355"/>
    </row>
    <row r="56" spans="10:13" x14ac:dyDescent="0.2">
      <c r="J56" s="353"/>
      <c r="K56" s="354"/>
      <c r="L56" s="354"/>
      <c r="M56" s="355"/>
    </row>
    <row r="57" spans="10:13" x14ac:dyDescent="0.2">
      <c r="J57" s="353"/>
      <c r="K57" s="354"/>
      <c r="L57" s="354"/>
      <c r="M57" s="355"/>
    </row>
    <row r="58" spans="10:13" x14ac:dyDescent="0.2">
      <c r="J58" s="353"/>
      <c r="K58" s="354"/>
      <c r="L58" s="354"/>
      <c r="M58" s="355"/>
    </row>
    <row r="59" spans="10:13" x14ac:dyDescent="0.2">
      <c r="J59" s="353"/>
      <c r="K59" s="354"/>
      <c r="L59" s="354"/>
      <c r="M59" s="355"/>
    </row>
    <row r="60" spans="10:13" x14ac:dyDescent="0.2">
      <c r="J60" s="353"/>
      <c r="K60" s="354"/>
      <c r="L60" s="354"/>
      <c r="M60" s="355"/>
    </row>
    <row r="61" spans="10:13" x14ac:dyDescent="0.2">
      <c r="J61" s="353"/>
      <c r="K61" s="354"/>
      <c r="L61" s="354"/>
      <c r="M61" s="355"/>
    </row>
    <row r="62" spans="10:13" x14ac:dyDescent="0.2">
      <c r="J62" s="356"/>
      <c r="K62" s="357"/>
      <c r="L62" s="357"/>
      <c r="M62" s="358"/>
    </row>
  </sheetData>
  <mergeCells count="3">
    <mergeCell ref="D2:F2"/>
    <mergeCell ref="J38:M50"/>
    <mergeCell ref="J51:M62"/>
  </mergeCells>
  <conditionalFormatting sqref="J14:K14">
    <cfRule type="cellIs" dxfId="361" priority="1" stopIfTrue="1" operator="equal">
      <formula>0</formula>
    </cfRule>
  </conditionalFormatting>
  <conditionalFormatting sqref="J18:K18 J11:K11 J13:K13 J20:K24">
    <cfRule type="cellIs" dxfId="360" priority="14" stopIfTrue="1" operator="equal">
      <formula>0</formula>
    </cfRule>
  </conditionalFormatting>
  <conditionalFormatting sqref="J6:K8">
    <cfRule type="cellIs" dxfId="359" priority="13" stopIfTrue="1" operator="equal">
      <formula>0</formula>
    </cfRule>
  </conditionalFormatting>
  <conditionalFormatting sqref="J26:K26">
    <cfRule type="cellIs" dxfId="358" priority="12" stopIfTrue="1" operator="equal">
      <formula>0</formula>
    </cfRule>
  </conditionalFormatting>
  <conditionalFormatting sqref="J16:K16">
    <cfRule type="cellIs" dxfId="357" priority="11" stopIfTrue="1" operator="equal">
      <formula>0</formula>
    </cfRule>
  </conditionalFormatting>
  <conditionalFormatting sqref="J19:K19">
    <cfRule type="cellIs" dxfId="356" priority="10" stopIfTrue="1" operator="equal">
      <formula>0</formula>
    </cfRule>
  </conditionalFormatting>
  <conditionalFormatting sqref="J15:K15">
    <cfRule type="cellIs" dxfId="355" priority="9" stopIfTrue="1" operator="equal">
      <formula>0</formula>
    </cfRule>
  </conditionalFormatting>
  <conditionalFormatting sqref="J4:K4">
    <cfRule type="cellIs" dxfId="354" priority="8" stopIfTrue="1" operator="equal">
      <formula>0</formula>
    </cfRule>
  </conditionalFormatting>
  <conditionalFormatting sqref="J9:K9">
    <cfRule type="cellIs" dxfId="353" priority="7" stopIfTrue="1" operator="equal">
      <formula>0</formula>
    </cfRule>
  </conditionalFormatting>
  <conditionalFormatting sqref="J10:K10">
    <cfRule type="cellIs" dxfId="352" priority="6" stopIfTrue="1" operator="equal">
      <formula>0</formula>
    </cfRule>
  </conditionalFormatting>
  <conditionalFormatting sqref="J12:K12">
    <cfRule type="cellIs" dxfId="351" priority="5" stopIfTrue="1" operator="equal">
      <formula>0</formula>
    </cfRule>
  </conditionalFormatting>
  <conditionalFormatting sqref="J17:K17">
    <cfRule type="cellIs" dxfId="350" priority="4" stopIfTrue="1" operator="equal">
      <formula>0</formula>
    </cfRule>
  </conditionalFormatting>
  <conditionalFormatting sqref="J5:K5">
    <cfRule type="cellIs" dxfId="349" priority="3" stopIfTrue="1" operator="equal">
      <formula>0</formula>
    </cfRule>
  </conditionalFormatting>
  <conditionalFormatting sqref="J25:K25">
    <cfRule type="cellIs" dxfId="348" priority="2" stopIfTrue="1" operator="equal">
      <formula>0</formula>
    </cfRule>
  </conditionalFormatting>
  <pageMargins left="0.7" right="0.7" top="0.75" bottom="0.75" header="0.3" footer="0.3"/>
  <pageSetup paperSize="9" scale="78" orientation="portrait" horizontalDpi="4294967294" verticalDpi="4294967294" r:id="rId1"/>
  <rowBreaks count="1" manualBreakCount="1">
    <brk id="63" max="15" man="1"/>
  </rowBreaks>
  <colBreaks count="1" manualBreakCount="1">
    <brk id="9" max="133"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D1:Q62"/>
  <sheetViews>
    <sheetView view="pageBreakPreview" topLeftCell="A28" zoomScale="64" zoomScaleNormal="100" zoomScaleSheetLayoutView="64" workbookViewId="0">
      <selection activeCell="J1" sqref="J1:Q1048576"/>
    </sheetView>
  </sheetViews>
  <sheetFormatPr defaultRowHeight="12.75" x14ac:dyDescent="0.2"/>
  <cols>
    <col min="1" max="1" width="8.28515625" customWidth="1"/>
    <col min="10" max="10" width="5" customWidth="1"/>
    <col min="11" max="11" width="7.7109375" style="70" customWidth="1"/>
    <col min="12" max="12" width="23" customWidth="1"/>
    <col min="13" max="13" width="41.7109375" customWidth="1"/>
  </cols>
  <sheetData>
    <row r="1" spans="4:17" ht="13.5" thickBot="1" x14ac:dyDescent="0.25"/>
    <row r="2" spans="4:17" ht="13.5" thickBot="1" x14ac:dyDescent="0.25">
      <c r="D2" s="362" t="s">
        <v>184</v>
      </c>
      <c r="E2" s="363"/>
      <c r="F2" s="364"/>
    </row>
    <row r="4" spans="4:17" ht="13.5" x14ac:dyDescent="0.2">
      <c r="J4" s="3" t="s">
        <v>30</v>
      </c>
      <c r="K4" s="117"/>
      <c r="L4" s="35" t="s">
        <v>23</v>
      </c>
      <c r="M4" s="59"/>
    </row>
    <row r="5" spans="4:17" ht="13.5" x14ac:dyDescent="0.2">
      <c r="J5" s="3" t="s">
        <v>30</v>
      </c>
      <c r="K5" s="117"/>
      <c r="L5" s="35" t="s">
        <v>206</v>
      </c>
      <c r="M5" s="59"/>
      <c r="N5" s="60" t="s">
        <v>269</v>
      </c>
      <c r="O5" s="60" t="s">
        <v>60</v>
      </c>
      <c r="P5" s="60" t="s">
        <v>261</v>
      </c>
      <c r="Q5" s="60" t="s">
        <v>114</v>
      </c>
    </row>
    <row r="6" spans="4:17" ht="13.5" x14ac:dyDescent="0.2">
      <c r="J6" s="27" t="s">
        <v>29</v>
      </c>
      <c r="K6" s="115"/>
      <c r="L6" s="35" t="s">
        <v>21</v>
      </c>
      <c r="M6" s="59"/>
      <c r="N6" s="59"/>
      <c r="O6" s="59"/>
      <c r="P6" s="59" t="s">
        <v>155</v>
      </c>
      <c r="Q6" s="59" t="s">
        <v>124</v>
      </c>
    </row>
    <row r="7" spans="4:17" ht="13.5" x14ac:dyDescent="0.2">
      <c r="J7" s="27" t="s">
        <v>29</v>
      </c>
      <c r="K7" s="115"/>
      <c r="L7" s="35" t="s">
        <v>39</v>
      </c>
      <c r="M7" s="59"/>
      <c r="N7" s="59"/>
      <c r="O7" s="59"/>
      <c r="P7" s="59"/>
      <c r="Q7" s="59"/>
    </row>
    <row r="8" spans="4:17" ht="13.5" x14ac:dyDescent="0.2">
      <c r="J8" s="27" t="s">
        <v>29</v>
      </c>
      <c r="K8" s="115"/>
      <c r="L8" s="35" t="s">
        <v>150</v>
      </c>
      <c r="M8" s="59"/>
      <c r="N8" s="59"/>
      <c r="O8" s="59"/>
      <c r="P8" s="60" t="s">
        <v>171</v>
      </c>
      <c r="Q8" s="59"/>
    </row>
    <row r="9" spans="4:17" ht="13.5" x14ac:dyDescent="0.2">
      <c r="J9" s="27" t="s">
        <v>29</v>
      </c>
      <c r="K9" s="115"/>
      <c r="L9" s="35" t="s">
        <v>207</v>
      </c>
      <c r="M9" s="59"/>
      <c r="N9" s="59"/>
      <c r="O9" s="59" t="s">
        <v>64</v>
      </c>
      <c r="P9" s="59"/>
      <c r="Q9" s="60" t="s">
        <v>223</v>
      </c>
    </row>
    <row r="10" spans="4:17" ht="13.5" x14ac:dyDescent="0.2">
      <c r="J10" s="27" t="s">
        <v>29</v>
      </c>
      <c r="K10" s="115"/>
      <c r="L10" s="35" t="s">
        <v>149</v>
      </c>
      <c r="M10" s="59"/>
      <c r="N10" s="59"/>
      <c r="O10" s="59"/>
      <c r="P10" s="60" t="s">
        <v>312</v>
      </c>
      <c r="Q10" s="60"/>
    </row>
    <row r="11" spans="4:17" ht="13.5" x14ac:dyDescent="0.2">
      <c r="J11" s="68" t="s">
        <v>29</v>
      </c>
      <c r="K11" s="116"/>
      <c r="L11" s="35" t="s">
        <v>123</v>
      </c>
      <c r="M11" s="59"/>
    </row>
    <row r="12" spans="4:17" ht="13.5" x14ac:dyDescent="0.2">
      <c r="J12" s="68" t="s">
        <v>25</v>
      </c>
      <c r="K12" s="116"/>
      <c r="L12" s="35" t="s">
        <v>113</v>
      </c>
      <c r="M12" s="59"/>
    </row>
    <row r="13" spans="4:17" ht="13.5" x14ac:dyDescent="0.2">
      <c r="J13" s="68" t="s">
        <v>25</v>
      </c>
      <c r="K13" s="116"/>
      <c r="L13" s="35" t="s">
        <v>222</v>
      </c>
      <c r="M13" s="59"/>
      <c r="N13" s="59"/>
      <c r="O13" s="59"/>
      <c r="P13" s="59"/>
      <c r="Q13" s="59"/>
    </row>
    <row r="14" spans="4:17" ht="13.5" x14ac:dyDescent="0.2">
      <c r="J14" s="68" t="s">
        <v>25</v>
      </c>
      <c r="K14" s="116"/>
      <c r="L14" s="35" t="s">
        <v>232</v>
      </c>
      <c r="M14" s="59"/>
      <c r="N14" s="59"/>
      <c r="O14" s="59"/>
      <c r="P14" s="59"/>
      <c r="Q14" s="59"/>
    </row>
    <row r="15" spans="4:17" ht="13.5" x14ac:dyDescent="0.2">
      <c r="J15" s="27" t="s">
        <v>25</v>
      </c>
      <c r="K15" s="115"/>
      <c r="L15" s="35" t="s">
        <v>221</v>
      </c>
      <c r="M15" s="59"/>
      <c r="N15" s="59"/>
      <c r="O15" s="59"/>
      <c r="P15" s="59"/>
      <c r="Q15" s="59"/>
    </row>
    <row r="16" spans="4:17" ht="13.5" x14ac:dyDescent="0.2">
      <c r="J16" s="27" t="s">
        <v>25</v>
      </c>
      <c r="K16" s="115"/>
      <c r="L16" s="35" t="s">
        <v>125</v>
      </c>
      <c r="M16" s="59"/>
      <c r="N16" s="59"/>
      <c r="O16" s="59"/>
      <c r="P16" s="59"/>
      <c r="Q16" s="59"/>
    </row>
    <row r="17" spans="10:17" ht="13.5" x14ac:dyDescent="0.2">
      <c r="J17" s="27" t="s">
        <v>25</v>
      </c>
      <c r="K17" s="115"/>
      <c r="L17" s="35" t="s">
        <v>170</v>
      </c>
      <c r="M17" s="59"/>
      <c r="N17" s="59"/>
      <c r="O17" s="59"/>
      <c r="P17" s="59"/>
      <c r="Q17" s="59"/>
    </row>
    <row r="18" spans="10:17" ht="13.5" x14ac:dyDescent="0.2">
      <c r="J18" s="68" t="s">
        <v>25</v>
      </c>
      <c r="K18" s="116"/>
      <c r="L18" s="35" t="s">
        <v>47</v>
      </c>
      <c r="M18" s="59"/>
      <c r="N18" s="59"/>
      <c r="O18" s="59"/>
      <c r="P18" s="59"/>
      <c r="Q18" s="59"/>
    </row>
    <row r="19" spans="10:17" ht="13.5" x14ac:dyDescent="0.2">
      <c r="J19" s="27" t="s">
        <v>25</v>
      </c>
      <c r="K19" s="115"/>
      <c r="L19" s="35" t="s">
        <v>152</v>
      </c>
      <c r="M19" s="59"/>
    </row>
    <row r="20" spans="10:17" ht="13.5" x14ac:dyDescent="0.2">
      <c r="J20" s="68" t="s">
        <v>25</v>
      </c>
      <c r="K20" s="116"/>
      <c r="L20" s="35" t="s">
        <v>22</v>
      </c>
      <c r="M20" s="59"/>
    </row>
    <row r="21" spans="10:17" ht="13.5" x14ac:dyDescent="0.2">
      <c r="J21" s="68" t="s">
        <v>25</v>
      </c>
      <c r="K21" s="116"/>
      <c r="L21" s="35" t="s">
        <v>204</v>
      </c>
      <c r="M21" s="59"/>
      <c r="N21" s="59"/>
      <c r="O21" s="59"/>
      <c r="P21" s="59"/>
      <c r="Q21" s="59"/>
    </row>
    <row r="22" spans="10:17" ht="13.5" x14ac:dyDescent="0.2">
      <c r="J22" s="68" t="s">
        <v>25</v>
      </c>
      <c r="K22" s="116"/>
      <c r="L22" s="35" t="s">
        <v>57</v>
      </c>
      <c r="M22" s="59"/>
      <c r="N22" s="59"/>
      <c r="O22" s="59"/>
      <c r="P22" s="59"/>
      <c r="Q22" s="59"/>
    </row>
    <row r="23" spans="10:17" ht="13.5" x14ac:dyDescent="0.2">
      <c r="J23" s="68" t="s">
        <v>26</v>
      </c>
      <c r="K23" s="116"/>
      <c r="L23" s="35" t="s">
        <v>40</v>
      </c>
      <c r="M23" s="59"/>
      <c r="N23" s="59"/>
      <c r="O23" s="59"/>
      <c r="P23" s="59"/>
      <c r="Q23" s="59"/>
    </row>
    <row r="24" spans="10:17" ht="13.5" x14ac:dyDescent="0.2">
      <c r="J24" s="68" t="s">
        <v>26</v>
      </c>
      <c r="K24" s="116"/>
      <c r="L24" s="35" t="s">
        <v>88</v>
      </c>
      <c r="M24" s="59"/>
      <c r="N24" s="59"/>
      <c r="O24" s="59"/>
      <c r="P24" s="59"/>
      <c r="Q24" s="59"/>
    </row>
    <row r="25" spans="10:17" ht="13.5" x14ac:dyDescent="0.2">
      <c r="J25" s="68" t="s">
        <v>26</v>
      </c>
      <c r="K25" s="116"/>
      <c r="L25" s="35" t="s">
        <v>208</v>
      </c>
      <c r="M25" s="59"/>
      <c r="N25" s="59"/>
      <c r="O25" s="59"/>
      <c r="P25" s="59"/>
      <c r="Q25" s="59"/>
    </row>
    <row r="26" spans="10:17" ht="13.5" x14ac:dyDescent="0.2">
      <c r="J26" s="68" t="s">
        <v>26</v>
      </c>
      <c r="K26" s="116"/>
      <c r="L26" s="35" t="s">
        <v>1</v>
      </c>
      <c r="M26" s="59"/>
      <c r="N26" s="59"/>
      <c r="O26" s="59"/>
      <c r="P26" s="59"/>
      <c r="Q26" s="59"/>
    </row>
    <row r="27" spans="10:17" ht="13.5" x14ac:dyDescent="0.2">
      <c r="J27" s="37"/>
      <c r="K27" s="35"/>
      <c r="L27" s="35"/>
      <c r="M27" s="59"/>
    </row>
    <row r="28" spans="10:17" ht="13.5" x14ac:dyDescent="0.2">
      <c r="J28" s="37"/>
      <c r="K28" s="35"/>
      <c r="L28" s="35"/>
      <c r="M28" s="59"/>
    </row>
    <row r="29" spans="10:17" ht="13.5" x14ac:dyDescent="0.2">
      <c r="J29" s="37"/>
      <c r="K29" s="35"/>
      <c r="L29" s="35"/>
      <c r="M29" s="59"/>
    </row>
    <row r="30" spans="10:17" ht="13.5" x14ac:dyDescent="0.2">
      <c r="J30" s="37"/>
      <c r="K30" s="35"/>
      <c r="L30" s="35"/>
      <c r="M30" s="59"/>
    </row>
    <row r="31" spans="10:17" ht="13.5" x14ac:dyDescent="0.2">
      <c r="J31" s="37"/>
      <c r="K31" s="35"/>
      <c r="L31" s="35"/>
      <c r="M31" s="59"/>
    </row>
    <row r="32" spans="10:17" ht="13.5" x14ac:dyDescent="0.2">
      <c r="J32" s="37"/>
      <c r="K32" s="35"/>
      <c r="L32" s="35"/>
      <c r="M32" s="59"/>
    </row>
    <row r="33" spans="10:13" ht="13.5" x14ac:dyDescent="0.2">
      <c r="J33" s="37"/>
      <c r="K33" s="35"/>
      <c r="L33" s="35"/>
      <c r="M33" s="59"/>
    </row>
    <row r="34" spans="10:13" ht="13.5" x14ac:dyDescent="0.2">
      <c r="J34" s="37"/>
      <c r="K34" s="35"/>
      <c r="L34" s="35"/>
      <c r="M34" s="59"/>
    </row>
    <row r="35" spans="10:13" ht="13.5" x14ac:dyDescent="0.2">
      <c r="J35" s="37"/>
      <c r="K35" s="35"/>
      <c r="L35" s="35"/>
      <c r="M35" s="59"/>
    </row>
    <row r="36" spans="10:13" ht="13.5" x14ac:dyDescent="0.2">
      <c r="J36" s="37"/>
      <c r="K36" s="35"/>
      <c r="L36" s="35"/>
      <c r="M36" s="59"/>
    </row>
    <row r="37" spans="10:13" ht="13.5" x14ac:dyDescent="0.2">
      <c r="J37" s="37"/>
      <c r="K37" s="35"/>
      <c r="L37" s="35"/>
      <c r="M37" s="59"/>
    </row>
    <row r="38" spans="10:13" x14ac:dyDescent="0.2">
      <c r="J38" s="350"/>
      <c r="K38" s="351"/>
      <c r="L38" s="351"/>
      <c r="M38" s="352"/>
    </row>
    <row r="39" spans="10:13" x14ac:dyDescent="0.2">
      <c r="J39" s="353"/>
      <c r="K39" s="354"/>
      <c r="L39" s="354"/>
      <c r="M39" s="355"/>
    </row>
    <row r="40" spans="10:13" x14ac:dyDescent="0.2">
      <c r="J40" s="353"/>
      <c r="K40" s="354"/>
      <c r="L40" s="354"/>
      <c r="M40" s="355"/>
    </row>
    <row r="41" spans="10:13" x14ac:dyDescent="0.2">
      <c r="J41" s="353"/>
      <c r="K41" s="354"/>
      <c r="L41" s="354"/>
      <c r="M41" s="355"/>
    </row>
    <row r="42" spans="10:13" x14ac:dyDescent="0.2">
      <c r="J42" s="353"/>
      <c r="K42" s="354"/>
      <c r="L42" s="354"/>
      <c r="M42" s="355"/>
    </row>
    <row r="43" spans="10:13" x14ac:dyDescent="0.2">
      <c r="J43" s="353"/>
      <c r="K43" s="354"/>
      <c r="L43" s="354"/>
      <c r="M43" s="355"/>
    </row>
    <row r="44" spans="10:13" x14ac:dyDescent="0.2">
      <c r="J44" s="353"/>
      <c r="K44" s="354"/>
      <c r="L44" s="354"/>
      <c r="M44" s="355"/>
    </row>
    <row r="45" spans="10:13" x14ac:dyDescent="0.2">
      <c r="J45" s="353"/>
      <c r="K45" s="354"/>
      <c r="L45" s="354"/>
      <c r="M45" s="355"/>
    </row>
    <row r="46" spans="10:13" x14ac:dyDescent="0.2">
      <c r="J46" s="353"/>
      <c r="K46" s="354"/>
      <c r="L46" s="354"/>
      <c r="M46" s="355"/>
    </row>
    <row r="47" spans="10:13" x14ac:dyDescent="0.2">
      <c r="J47" s="353"/>
      <c r="K47" s="354"/>
      <c r="L47" s="354"/>
      <c r="M47" s="355"/>
    </row>
    <row r="48" spans="10:13" x14ac:dyDescent="0.2">
      <c r="J48" s="353"/>
      <c r="K48" s="354"/>
      <c r="L48" s="354"/>
      <c r="M48" s="355"/>
    </row>
    <row r="49" spans="10:13" x14ac:dyDescent="0.2">
      <c r="J49" s="353"/>
      <c r="K49" s="354"/>
      <c r="L49" s="354"/>
      <c r="M49" s="355"/>
    </row>
    <row r="50" spans="10:13" x14ac:dyDescent="0.2">
      <c r="J50" s="356"/>
      <c r="K50" s="357"/>
      <c r="L50" s="357"/>
      <c r="M50" s="358"/>
    </row>
    <row r="51" spans="10:13" x14ac:dyDescent="0.2">
      <c r="J51" s="350"/>
      <c r="K51" s="351"/>
      <c r="L51" s="351"/>
      <c r="M51" s="352"/>
    </row>
    <row r="52" spans="10:13" x14ac:dyDescent="0.2">
      <c r="J52" s="353"/>
      <c r="K52" s="354"/>
      <c r="L52" s="354"/>
      <c r="M52" s="355"/>
    </row>
    <row r="53" spans="10:13" x14ac:dyDescent="0.2">
      <c r="J53" s="353"/>
      <c r="K53" s="354"/>
      <c r="L53" s="354"/>
      <c r="M53" s="355"/>
    </row>
    <row r="54" spans="10:13" x14ac:dyDescent="0.2">
      <c r="J54" s="353"/>
      <c r="K54" s="354"/>
      <c r="L54" s="354"/>
      <c r="M54" s="355"/>
    </row>
    <row r="55" spans="10:13" x14ac:dyDescent="0.2">
      <c r="J55" s="353"/>
      <c r="K55" s="354"/>
      <c r="L55" s="354"/>
      <c r="M55" s="355"/>
    </row>
    <row r="56" spans="10:13" x14ac:dyDescent="0.2">
      <c r="J56" s="353"/>
      <c r="K56" s="354"/>
      <c r="L56" s="354"/>
      <c r="M56" s="355"/>
    </row>
    <row r="57" spans="10:13" x14ac:dyDescent="0.2">
      <c r="J57" s="353"/>
      <c r="K57" s="354"/>
      <c r="L57" s="354"/>
      <c r="M57" s="355"/>
    </row>
    <row r="58" spans="10:13" x14ac:dyDescent="0.2">
      <c r="J58" s="353"/>
      <c r="K58" s="354"/>
      <c r="L58" s="354"/>
      <c r="M58" s="355"/>
    </row>
    <row r="59" spans="10:13" x14ac:dyDescent="0.2">
      <c r="J59" s="353"/>
      <c r="K59" s="354"/>
      <c r="L59" s="354"/>
      <c r="M59" s="355"/>
    </row>
    <row r="60" spans="10:13" x14ac:dyDescent="0.2">
      <c r="J60" s="353"/>
      <c r="K60" s="354"/>
      <c r="L60" s="354"/>
      <c r="M60" s="355"/>
    </row>
    <row r="61" spans="10:13" x14ac:dyDescent="0.2">
      <c r="J61" s="353"/>
      <c r="K61" s="354"/>
      <c r="L61" s="354"/>
      <c r="M61" s="355"/>
    </row>
    <row r="62" spans="10:13" x14ac:dyDescent="0.2">
      <c r="J62" s="356"/>
      <c r="K62" s="357"/>
      <c r="L62" s="357"/>
      <c r="M62" s="358"/>
    </row>
  </sheetData>
  <mergeCells count="3">
    <mergeCell ref="D2:F2"/>
    <mergeCell ref="J38:M50"/>
    <mergeCell ref="J51:M62"/>
  </mergeCells>
  <conditionalFormatting sqref="J14:K14">
    <cfRule type="cellIs" dxfId="347" priority="1" stopIfTrue="1" operator="equal">
      <formula>0</formula>
    </cfRule>
  </conditionalFormatting>
  <conditionalFormatting sqref="J18:K18 J11:K11 J13:K13 J20:K24">
    <cfRule type="cellIs" dxfId="346" priority="14" stopIfTrue="1" operator="equal">
      <formula>0</formula>
    </cfRule>
  </conditionalFormatting>
  <conditionalFormatting sqref="J6:K8">
    <cfRule type="cellIs" dxfId="345" priority="13" stopIfTrue="1" operator="equal">
      <formula>0</formula>
    </cfRule>
  </conditionalFormatting>
  <conditionalFormatting sqref="J26:K26">
    <cfRule type="cellIs" dxfId="344" priority="12" stopIfTrue="1" operator="equal">
      <formula>0</formula>
    </cfRule>
  </conditionalFormatting>
  <conditionalFormatting sqref="J16:K16">
    <cfRule type="cellIs" dxfId="343" priority="11" stopIfTrue="1" operator="equal">
      <formula>0</formula>
    </cfRule>
  </conditionalFormatting>
  <conditionalFormatting sqref="J19:K19">
    <cfRule type="cellIs" dxfId="342" priority="10" stopIfTrue="1" operator="equal">
      <formula>0</formula>
    </cfRule>
  </conditionalFormatting>
  <conditionalFormatting sqref="J15:K15">
    <cfRule type="cellIs" dxfId="341" priority="9" stopIfTrue="1" operator="equal">
      <formula>0</formula>
    </cfRule>
  </conditionalFormatting>
  <conditionalFormatting sqref="J4:K4">
    <cfRule type="cellIs" dxfId="340" priority="8" stopIfTrue="1" operator="equal">
      <formula>0</formula>
    </cfRule>
  </conditionalFormatting>
  <conditionalFormatting sqref="J9:K9">
    <cfRule type="cellIs" dxfId="339" priority="7" stopIfTrue="1" operator="equal">
      <formula>0</formula>
    </cfRule>
  </conditionalFormatting>
  <conditionalFormatting sqref="J10:K10">
    <cfRule type="cellIs" dxfId="338" priority="6" stopIfTrue="1" operator="equal">
      <formula>0</formula>
    </cfRule>
  </conditionalFormatting>
  <conditionalFormatting sqref="J12:K12">
    <cfRule type="cellIs" dxfId="337" priority="5" stopIfTrue="1" operator="equal">
      <formula>0</formula>
    </cfRule>
  </conditionalFormatting>
  <conditionalFormatting sqref="J17:K17">
    <cfRule type="cellIs" dxfId="336" priority="4" stopIfTrue="1" operator="equal">
      <formula>0</formula>
    </cfRule>
  </conditionalFormatting>
  <conditionalFormatting sqref="J5:K5">
    <cfRule type="cellIs" dxfId="335" priority="3" stopIfTrue="1" operator="equal">
      <formula>0</formula>
    </cfRule>
  </conditionalFormatting>
  <conditionalFormatting sqref="J25:K25">
    <cfRule type="cellIs" dxfId="334" priority="2" stopIfTrue="1" operator="equal">
      <formula>0</formula>
    </cfRule>
  </conditionalFormatting>
  <pageMargins left="0.7" right="0.7" top="0.75" bottom="0.75" header="0.3" footer="0.3"/>
  <pageSetup paperSize="9" scale="78" orientation="portrait" r:id="rId1"/>
  <rowBreaks count="1" manualBreakCount="1">
    <brk id="74" max="16383" man="1"/>
  </rowBreaks>
  <colBreaks count="1" manualBreakCount="1">
    <brk id="9" max="13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D1:Q62"/>
  <sheetViews>
    <sheetView view="pageBreakPreview" zoomScale="73" zoomScaleNormal="73" zoomScaleSheetLayoutView="73" workbookViewId="0">
      <selection activeCell="N5" sqref="N5:N10"/>
    </sheetView>
  </sheetViews>
  <sheetFormatPr defaultRowHeight="12.75" x14ac:dyDescent="0.2"/>
  <cols>
    <col min="1" max="1" width="8.28515625" customWidth="1"/>
    <col min="10" max="10" width="5" customWidth="1"/>
    <col min="11" max="11" width="7.7109375" style="70" customWidth="1"/>
    <col min="12" max="12" width="23" customWidth="1"/>
    <col min="13" max="13" width="41.7109375" customWidth="1"/>
  </cols>
  <sheetData>
    <row r="1" spans="4:17" ht="13.5" thickBot="1" x14ac:dyDescent="0.25"/>
    <row r="2" spans="4:17" ht="13.5" thickBot="1" x14ac:dyDescent="0.25">
      <c r="D2" s="365" t="s">
        <v>322</v>
      </c>
      <c r="E2" s="366"/>
      <c r="F2" s="367"/>
    </row>
    <row r="4" spans="4:17" ht="13.5" x14ac:dyDescent="0.2">
      <c r="J4" s="3" t="s">
        <v>30</v>
      </c>
      <c r="K4" s="117" t="s">
        <v>118</v>
      </c>
      <c r="L4" s="35" t="s">
        <v>23</v>
      </c>
      <c r="M4" s="59"/>
    </row>
    <row r="5" spans="4:17" ht="13.5" x14ac:dyDescent="0.2">
      <c r="J5" s="3" t="s">
        <v>30</v>
      </c>
      <c r="K5" s="117"/>
      <c r="L5" s="35" t="s">
        <v>206</v>
      </c>
      <c r="M5" s="59"/>
      <c r="N5" s="60" t="s">
        <v>261</v>
      </c>
      <c r="O5" s="60" t="s">
        <v>61</v>
      </c>
      <c r="P5" s="60" t="s">
        <v>62</v>
      </c>
      <c r="Q5" s="60" t="s">
        <v>114</v>
      </c>
    </row>
    <row r="6" spans="4:17" ht="13.5" x14ac:dyDescent="0.2">
      <c r="J6" s="27" t="s">
        <v>29</v>
      </c>
      <c r="K6" s="115"/>
      <c r="L6" s="35" t="s">
        <v>21</v>
      </c>
      <c r="M6" s="59"/>
      <c r="N6" s="59"/>
      <c r="O6" s="59"/>
      <c r="P6" s="59" t="s">
        <v>155</v>
      </c>
      <c r="Q6" s="59" t="s">
        <v>124</v>
      </c>
    </row>
    <row r="7" spans="4:17" ht="13.5" x14ac:dyDescent="0.2">
      <c r="J7" s="27" t="s">
        <v>29</v>
      </c>
      <c r="K7" s="115"/>
      <c r="L7" s="35" t="s">
        <v>39</v>
      </c>
      <c r="M7" s="59"/>
      <c r="N7" s="59"/>
      <c r="O7" s="59"/>
      <c r="P7" s="59"/>
      <c r="Q7" s="59"/>
    </row>
    <row r="8" spans="4:17" ht="13.5" x14ac:dyDescent="0.2">
      <c r="J8" s="27" t="s">
        <v>29</v>
      </c>
      <c r="K8" s="115" t="s">
        <v>118</v>
      </c>
      <c r="L8" s="35" t="s">
        <v>150</v>
      </c>
      <c r="M8" s="59"/>
      <c r="N8" s="59"/>
      <c r="O8" s="59"/>
      <c r="P8" s="60" t="s">
        <v>141</v>
      </c>
      <c r="Q8" s="59"/>
    </row>
    <row r="9" spans="4:17" ht="13.5" x14ac:dyDescent="0.2">
      <c r="J9" s="27" t="s">
        <v>29</v>
      </c>
      <c r="K9" s="115"/>
      <c r="L9" s="35" t="s">
        <v>207</v>
      </c>
      <c r="M9" s="59"/>
      <c r="N9" s="59"/>
      <c r="O9" s="59" t="s">
        <v>64</v>
      </c>
      <c r="P9" s="59"/>
      <c r="Q9" s="60" t="s">
        <v>171</v>
      </c>
    </row>
    <row r="10" spans="4:17" ht="13.5" x14ac:dyDescent="0.2">
      <c r="J10" s="27" t="s">
        <v>29</v>
      </c>
      <c r="K10" s="115"/>
      <c r="L10" s="35" t="s">
        <v>149</v>
      </c>
      <c r="M10" s="59"/>
      <c r="N10" s="59"/>
      <c r="O10" s="59"/>
      <c r="P10" s="60" t="s">
        <v>156</v>
      </c>
      <c r="Q10" s="60"/>
    </row>
    <row r="11" spans="4:17" ht="13.5" x14ac:dyDescent="0.2">
      <c r="J11" s="68" t="s">
        <v>29</v>
      </c>
      <c r="K11" s="116" t="s">
        <v>118</v>
      </c>
      <c r="L11" s="35" t="s">
        <v>123</v>
      </c>
      <c r="M11" s="59"/>
    </row>
    <row r="12" spans="4:17" ht="13.5" x14ac:dyDescent="0.2">
      <c r="J12" s="68" t="s">
        <v>25</v>
      </c>
      <c r="K12" s="116" t="s">
        <v>118</v>
      </c>
      <c r="L12" s="35" t="s">
        <v>113</v>
      </c>
      <c r="M12" s="59"/>
    </row>
    <row r="13" spans="4:17" ht="13.5" x14ac:dyDescent="0.2">
      <c r="J13" s="68" t="s">
        <v>25</v>
      </c>
      <c r="K13" s="116" t="s">
        <v>118</v>
      </c>
      <c r="L13" s="35" t="s">
        <v>222</v>
      </c>
      <c r="M13" s="59"/>
      <c r="N13" s="59"/>
      <c r="O13" s="59"/>
      <c r="P13" s="59"/>
      <c r="Q13" s="59"/>
    </row>
    <row r="14" spans="4:17" ht="13.5" x14ac:dyDescent="0.2">
      <c r="J14" s="68" t="s">
        <v>25</v>
      </c>
      <c r="K14" s="116" t="s">
        <v>118</v>
      </c>
      <c r="L14" s="35" t="s">
        <v>232</v>
      </c>
      <c r="M14" s="59"/>
      <c r="N14" s="59"/>
      <c r="O14" s="59"/>
      <c r="P14" s="59"/>
      <c r="Q14" s="59"/>
    </row>
    <row r="15" spans="4:17" ht="13.5" x14ac:dyDescent="0.2">
      <c r="J15" s="27" t="s">
        <v>25</v>
      </c>
      <c r="K15" s="115" t="s">
        <v>118</v>
      </c>
      <c r="L15" s="35" t="s">
        <v>221</v>
      </c>
      <c r="M15" s="59"/>
      <c r="N15" s="59"/>
      <c r="O15" s="59"/>
      <c r="P15" s="59"/>
      <c r="Q15" s="59"/>
    </row>
    <row r="16" spans="4:17" ht="13.5" x14ac:dyDescent="0.2">
      <c r="J16" s="27" t="s">
        <v>25</v>
      </c>
      <c r="K16" s="115"/>
      <c r="L16" s="35" t="s">
        <v>125</v>
      </c>
      <c r="M16" s="59"/>
      <c r="N16" s="59"/>
      <c r="O16" s="59"/>
      <c r="P16" s="59"/>
      <c r="Q16" s="59"/>
    </row>
    <row r="17" spans="10:17" ht="13.5" x14ac:dyDescent="0.2">
      <c r="J17" s="27" t="s">
        <v>25</v>
      </c>
      <c r="K17" s="115"/>
      <c r="L17" s="35" t="s">
        <v>170</v>
      </c>
      <c r="M17" s="59"/>
      <c r="N17" s="59"/>
      <c r="O17" s="59"/>
      <c r="P17" s="59"/>
      <c r="Q17" s="59"/>
    </row>
    <row r="18" spans="10:17" ht="13.5" x14ac:dyDescent="0.2">
      <c r="J18" s="68" t="s">
        <v>25</v>
      </c>
      <c r="K18" s="116" t="s">
        <v>118</v>
      </c>
      <c r="L18" s="35" t="s">
        <v>47</v>
      </c>
      <c r="M18" s="59"/>
      <c r="N18" s="59"/>
      <c r="O18" s="59"/>
      <c r="P18" s="59"/>
      <c r="Q18" s="59"/>
    </row>
    <row r="19" spans="10:17" ht="13.5" x14ac:dyDescent="0.2">
      <c r="J19" s="27" t="s">
        <v>25</v>
      </c>
      <c r="K19" s="115"/>
      <c r="L19" s="35" t="s">
        <v>152</v>
      </c>
      <c r="M19" s="59"/>
    </row>
    <row r="20" spans="10:17" ht="13.5" x14ac:dyDescent="0.2">
      <c r="J20" s="68" t="s">
        <v>25</v>
      </c>
      <c r="K20" s="116"/>
      <c r="L20" s="35" t="s">
        <v>22</v>
      </c>
      <c r="M20" s="59"/>
    </row>
    <row r="21" spans="10:17" ht="13.5" x14ac:dyDescent="0.2">
      <c r="J21" s="68" t="s">
        <v>25</v>
      </c>
      <c r="K21" s="116"/>
      <c r="L21" s="35" t="s">
        <v>204</v>
      </c>
      <c r="M21" s="59"/>
      <c r="N21" s="59"/>
      <c r="O21" s="59"/>
      <c r="P21" s="59"/>
      <c r="Q21" s="59"/>
    </row>
    <row r="22" spans="10:17" ht="13.5" x14ac:dyDescent="0.2">
      <c r="J22" s="68" t="s">
        <v>25</v>
      </c>
      <c r="K22" s="116"/>
      <c r="L22" s="35" t="s">
        <v>57</v>
      </c>
      <c r="M22" s="59"/>
      <c r="N22" s="59"/>
      <c r="O22" s="59"/>
      <c r="P22" s="59"/>
      <c r="Q22" s="59"/>
    </row>
    <row r="23" spans="10:17" ht="13.5" x14ac:dyDescent="0.2">
      <c r="J23" s="68" t="s">
        <v>26</v>
      </c>
      <c r="K23" s="116" t="s">
        <v>118</v>
      </c>
      <c r="L23" s="35" t="s">
        <v>40</v>
      </c>
      <c r="M23" s="59"/>
      <c r="N23" s="59"/>
      <c r="O23" s="59"/>
      <c r="P23" s="59"/>
      <c r="Q23" s="59"/>
    </row>
    <row r="24" spans="10:17" ht="13.5" x14ac:dyDescent="0.2">
      <c r="J24" s="68" t="s">
        <v>26</v>
      </c>
      <c r="K24" s="116" t="s">
        <v>118</v>
      </c>
      <c r="L24" s="35" t="s">
        <v>88</v>
      </c>
      <c r="M24" s="59"/>
      <c r="N24" s="59"/>
      <c r="O24" s="59"/>
      <c r="P24" s="59"/>
      <c r="Q24" s="59"/>
    </row>
    <row r="25" spans="10:17" ht="13.5" x14ac:dyDescent="0.2">
      <c r="J25" s="68" t="s">
        <v>26</v>
      </c>
      <c r="K25" s="116"/>
      <c r="L25" s="35" t="s">
        <v>208</v>
      </c>
      <c r="M25" s="59"/>
      <c r="N25" s="59"/>
      <c r="O25" s="59"/>
      <c r="P25" s="59"/>
      <c r="Q25" s="59"/>
    </row>
    <row r="26" spans="10:17" ht="13.5" x14ac:dyDescent="0.2">
      <c r="J26" s="68" t="s">
        <v>26</v>
      </c>
      <c r="K26" s="116"/>
      <c r="L26" s="35" t="s">
        <v>1</v>
      </c>
      <c r="M26" s="59"/>
      <c r="N26" s="59"/>
      <c r="O26" s="59"/>
      <c r="P26" s="59"/>
      <c r="Q26" s="59"/>
    </row>
    <row r="27" spans="10:17" ht="13.5" x14ac:dyDescent="0.2">
      <c r="J27" s="37"/>
      <c r="K27" s="35"/>
      <c r="L27" s="35"/>
      <c r="M27" s="59"/>
    </row>
    <row r="28" spans="10:17" ht="13.5" x14ac:dyDescent="0.2">
      <c r="J28" s="37"/>
      <c r="K28" s="35"/>
      <c r="L28" s="35"/>
      <c r="M28" s="59"/>
    </row>
    <row r="29" spans="10:17" ht="13.5" x14ac:dyDescent="0.2">
      <c r="J29" s="37"/>
      <c r="K29" s="35"/>
      <c r="L29" s="35"/>
      <c r="M29" s="59"/>
    </row>
    <row r="30" spans="10:17" ht="13.5" x14ac:dyDescent="0.2">
      <c r="J30" s="37"/>
      <c r="K30" s="35"/>
      <c r="L30" s="35"/>
      <c r="M30" s="59"/>
    </row>
    <row r="31" spans="10:17" ht="13.5" x14ac:dyDescent="0.2">
      <c r="J31" s="37"/>
      <c r="K31" s="35"/>
      <c r="L31" s="35"/>
      <c r="M31" s="59"/>
    </row>
    <row r="32" spans="10:17" ht="13.5" x14ac:dyDescent="0.2">
      <c r="J32" s="37"/>
      <c r="K32" s="35"/>
      <c r="L32" s="35"/>
      <c r="M32" s="59"/>
    </row>
    <row r="33" spans="10:13" ht="13.5" x14ac:dyDescent="0.2">
      <c r="J33" s="37"/>
      <c r="K33" s="35"/>
      <c r="L33" s="35"/>
      <c r="M33" s="59"/>
    </row>
    <row r="34" spans="10:13" ht="13.5" x14ac:dyDescent="0.2">
      <c r="J34" s="37"/>
      <c r="K34" s="35"/>
      <c r="L34" s="35"/>
      <c r="M34" s="59"/>
    </row>
    <row r="35" spans="10:13" ht="13.5" x14ac:dyDescent="0.2">
      <c r="J35" s="37"/>
      <c r="K35" s="35"/>
      <c r="L35" s="35"/>
      <c r="M35" s="59"/>
    </row>
    <row r="36" spans="10:13" ht="13.5" x14ac:dyDescent="0.2">
      <c r="J36" s="37"/>
      <c r="K36" s="35"/>
      <c r="L36" s="35"/>
      <c r="M36" s="59"/>
    </row>
    <row r="37" spans="10:13" ht="13.5" x14ac:dyDescent="0.2">
      <c r="J37" s="37"/>
      <c r="K37" s="35"/>
      <c r="L37" s="35"/>
      <c r="M37" s="59"/>
    </row>
    <row r="38" spans="10:13" x14ac:dyDescent="0.2">
      <c r="J38" s="350"/>
      <c r="K38" s="351"/>
      <c r="L38" s="351"/>
      <c r="M38" s="352"/>
    </row>
    <row r="39" spans="10:13" x14ac:dyDescent="0.2">
      <c r="J39" s="353"/>
      <c r="K39" s="354"/>
      <c r="L39" s="354"/>
      <c r="M39" s="355"/>
    </row>
    <row r="40" spans="10:13" x14ac:dyDescent="0.2">
      <c r="J40" s="353"/>
      <c r="K40" s="354"/>
      <c r="L40" s="354"/>
      <c r="M40" s="355"/>
    </row>
    <row r="41" spans="10:13" x14ac:dyDescent="0.2">
      <c r="J41" s="353"/>
      <c r="K41" s="354"/>
      <c r="L41" s="354"/>
      <c r="M41" s="355"/>
    </row>
    <row r="42" spans="10:13" x14ac:dyDescent="0.2">
      <c r="J42" s="353"/>
      <c r="K42" s="354"/>
      <c r="L42" s="354"/>
      <c r="M42" s="355"/>
    </row>
    <row r="43" spans="10:13" x14ac:dyDescent="0.2">
      <c r="J43" s="353"/>
      <c r="K43" s="354"/>
      <c r="L43" s="354"/>
      <c r="M43" s="355"/>
    </row>
    <row r="44" spans="10:13" x14ac:dyDescent="0.2">
      <c r="J44" s="353"/>
      <c r="K44" s="354"/>
      <c r="L44" s="354"/>
      <c r="M44" s="355"/>
    </row>
    <row r="45" spans="10:13" x14ac:dyDescent="0.2">
      <c r="J45" s="353"/>
      <c r="K45" s="354"/>
      <c r="L45" s="354"/>
      <c r="M45" s="355"/>
    </row>
    <row r="46" spans="10:13" x14ac:dyDescent="0.2">
      <c r="J46" s="353"/>
      <c r="K46" s="354"/>
      <c r="L46" s="354"/>
      <c r="M46" s="355"/>
    </row>
    <row r="47" spans="10:13" x14ac:dyDescent="0.2">
      <c r="J47" s="353"/>
      <c r="K47" s="354"/>
      <c r="L47" s="354"/>
      <c r="M47" s="355"/>
    </row>
    <row r="48" spans="10:13" x14ac:dyDescent="0.2">
      <c r="J48" s="353"/>
      <c r="K48" s="354"/>
      <c r="L48" s="354"/>
      <c r="M48" s="355"/>
    </row>
    <row r="49" spans="10:13" x14ac:dyDescent="0.2">
      <c r="J49" s="353"/>
      <c r="K49" s="354"/>
      <c r="L49" s="354"/>
      <c r="M49" s="355"/>
    </row>
    <row r="50" spans="10:13" x14ac:dyDescent="0.2">
      <c r="J50" s="356"/>
      <c r="K50" s="357"/>
      <c r="L50" s="357"/>
      <c r="M50" s="358"/>
    </row>
    <row r="51" spans="10:13" x14ac:dyDescent="0.2">
      <c r="J51" s="350"/>
      <c r="K51" s="351"/>
      <c r="L51" s="351"/>
      <c r="M51" s="352"/>
    </row>
    <row r="52" spans="10:13" x14ac:dyDescent="0.2">
      <c r="J52" s="353"/>
      <c r="K52" s="354"/>
      <c r="L52" s="354"/>
      <c r="M52" s="355"/>
    </row>
    <row r="53" spans="10:13" x14ac:dyDescent="0.2">
      <c r="J53" s="353"/>
      <c r="K53" s="354"/>
      <c r="L53" s="354"/>
      <c r="M53" s="355"/>
    </row>
    <row r="54" spans="10:13" x14ac:dyDescent="0.2">
      <c r="J54" s="353"/>
      <c r="K54" s="354"/>
      <c r="L54" s="354"/>
      <c r="M54" s="355"/>
    </row>
    <row r="55" spans="10:13" x14ac:dyDescent="0.2">
      <c r="J55" s="353"/>
      <c r="K55" s="354"/>
      <c r="L55" s="354"/>
      <c r="M55" s="355"/>
    </row>
    <row r="56" spans="10:13" x14ac:dyDescent="0.2">
      <c r="J56" s="353"/>
      <c r="K56" s="354"/>
      <c r="L56" s="354"/>
      <c r="M56" s="355"/>
    </row>
    <row r="57" spans="10:13" x14ac:dyDescent="0.2">
      <c r="J57" s="353"/>
      <c r="K57" s="354"/>
      <c r="L57" s="354"/>
      <c r="M57" s="355"/>
    </row>
    <row r="58" spans="10:13" x14ac:dyDescent="0.2">
      <c r="J58" s="353"/>
      <c r="K58" s="354"/>
      <c r="L58" s="354"/>
      <c r="M58" s="355"/>
    </row>
    <row r="59" spans="10:13" x14ac:dyDescent="0.2">
      <c r="J59" s="353"/>
      <c r="K59" s="354"/>
      <c r="L59" s="354"/>
      <c r="M59" s="355"/>
    </row>
    <row r="60" spans="10:13" x14ac:dyDescent="0.2">
      <c r="J60" s="353"/>
      <c r="K60" s="354"/>
      <c r="L60" s="354"/>
      <c r="M60" s="355"/>
    </row>
    <row r="61" spans="10:13" x14ac:dyDescent="0.2">
      <c r="J61" s="353"/>
      <c r="K61" s="354"/>
      <c r="L61" s="354"/>
      <c r="M61" s="355"/>
    </row>
    <row r="62" spans="10:13" x14ac:dyDescent="0.2">
      <c r="J62" s="356"/>
      <c r="K62" s="357"/>
      <c r="L62" s="357"/>
      <c r="M62" s="358"/>
    </row>
  </sheetData>
  <mergeCells count="3">
    <mergeCell ref="D2:F2"/>
    <mergeCell ref="J38:M50"/>
    <mergeCell ref="J51:M62"/>
  </mergeCells>
  <phoneticPr fontId="13" type="noConversion"/>
  <conditionalFormatting sqref="J14:K14">
    <cfRule type="cellIs" dxfId="333" priority="1" stopIfTrue="1" operator="equal">
      <formula>0</formula>
    </cfRule>
  </conditionalFormatting>
  <conditionalFormatting sqref="J18:K18 J11:K11 J13:K13 J20:K24">
    <cfRule type="cellIs" dxfId="332" priority="14" stopIfTrue="1" operator="equal">
      <formula>0</formula>
    </cfRule>
  </conditionalFormatting>
  <conditionalFormatting sqref="J6:K8">
    <cfRule type="cellIs" dxfId="331" priority="13" stopIfTrue="1" operator="equal">
      <formula>0</formula>
    </cfRule>
  </conditionalFormatting>
  <conditionalFormatting sqref="J26:K26">
    <cfRule type="cellIs" dxfId="330" priority="12" stopIfTrue="1" operator="equal">
      <formula>0</formula>
    </cfRule>
  </conditionalFormatting>
  <conditionalFormatting sqref="J16:K16">
    <cfRule type="cellIs" dxfId="329" priority="11" stopIfTrue="1" operator="equal">
      <formula>0</formula>
    </cfRule>
  </conditionalFormatting>
  <conditionalFormatting sqref="J19:K19">
    <cfRule type="cellIs" dxfId="328" priority="10" stopIfTrue="1" operator="equal">
      <formula>0</formula>
    </cfRule>
  </conditionalFormatting>
  <conditionalFormatting sqref="J15:K15">
    <cfRule type="cellIs" dxfId="327" priority="9" stopIfTrue="1" operator="equal">
      <formula>0</formula>
    </cfRule>
  </conditionalFormatting>
  <conditionalFormatting sqref="J4:K4">
    <cfRule type="cellIs" dxfId="326" priority="8" stopIfTrue="1" operator="equal">
      <formula>0</formula>
    </cfRule>
  </conditionalFormatting>
  <conditionalFormatting sqref="J9:K9">
    <cfRule type="cellIs" dxfId="325" priority="7" stopIfTrue="1" operator="equal">
      <formula>0</formula>
    </cfRule>
  </conditionalFormatting>
  <conditionalFormatting sqref="J10:K10">
    <cfRule type="cellIs" dxfId="324" priority="6" stopIfTrue="1" operator="equal">
      <formula>0</formula>
    </cfRule>
  </conditionalFormatting>
  <conditionalFormatting sqref="J12:K12">
    <cfRule type="cellIs" dxfId="323" priority="5" stopIfTrue="1" operator="equal">
      <formula>0</formula>
    </cfRule>
  </conditionalFormatting>
  <conditionalFormatting sqref="J17:K17">
    <cfRule type="cellIs" dxfId="322" priority="4" stopIfTrue="1" operator="equal">
      <formula>0</formula>
    </cfRule>
  </conditionalFormatting>
  <conditionalFormatting sqref="J5:K5">
    <cfRule type="cellIs" dxfId="321" priority="3" stopIfTrue="1" operator="equal">
      <formula>0</formula>
    </cfRule>
  </conditionalFormatting>
  <conditionalFormatting sqref="J25:K25">
    <cfRule type="cellIs" dxfId="320" priority="2" stopIfTrue="1" operator="equal">
      <formula>0</formula>
    </cfRule>
  </conditionalFormatting>
  <pageMargins left="0.7" right="0.7" top="0.75" bottom="0.75" header="0.3" footer="0.3"/>
  <pageSetup paperSize="9" scale="76" orientation="portrait" horizontalDpi="4294967294" verticalDpi="4294967294" r:id="rId1"/>
  <rowBreaks count="1" manualBreakCount="1">
    <brk id="75" max="16383" man="1"/>
  </rowBreaks>
  <colBreaks count="1" manualBreakCount="1">
    <brk id="9" max="13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D1:Q62"/>
  <sheetViews>
    <sheetView topLeftCell="A28" zoomScale="80" zoomScaleNormal="80" workbookViewId="0">
      <selection activeCell="L74" sqref="L74"/>
    </sheetView>
  </sheetViews>
  <sheetFormatPr defaultRowHeight="12.75" x14ac:dyDescent="0.2"/>
  <cols>
    <col min="1" max="1" width="8.28515625" customWidth="1"/>
    <col min="10" max="10" width="17.42578125" customWidth="1"/>
    <col min="11" max="11" width="11.140625" style="70" customWidth="1"/>
    <col min="12" max="12" width="20.140625" bestFit="1" customWidth="1"/>
    <col min="13" max="13" width="17.42578125" customWidth="1"/>
    <col min="14" max="14" width="8.42578125" customWidth="1"/>
    <col min="16" max="16" width="11.140625" bestFit="1" customWidth="1"/>
  </cols>
  <sheetData>
    <row r="1" spans="4:13" ht="13.5" thickBot="1" x14ac:dyDescent="0.25"/>
    <row r="2" spans="4:13" ht="13.5" thickBot="1" x14ac:dyDescent="0.25">
      <c r="D2" s="362" t="s">
        <v>138</v>
      </c>
      <c r="E2" s="363"/>
      <c r="F2" s="364"/>
    </row>
    <row r="4" spans="4:13" ht="13.5" x14ac:dyDescent="0.2">
      <c r="J4" s="3" t="s">
        <v>30</v>
      </c>
      <c r="K4" s="116"/>
      <c r="L4" s="35" t="s">
        <v>23</v>
      </c>
      <c r="M4" s="59"/>
    </row>
    <row r="5" spans="4:13" ht="13.5" x14ac:dyDescent="0.2">
      <c r="J5" s="3" t="s">
        <v>30</v>
      </c>
      <c r="K5" s="116"/>
      <c r="L5" s="35" t="s">
        <v>206</v>
      </c>
      <c r="M5" s="59"/>
    </row>
    <row r="6" spans="4:13" ht="13.5" x14ac:dyDescent="0.2">
      <c r="J6" s="27" t="s">
        <v>29</v>
      </c>
      <c r="K6" s="116"/>
      <c r="L6" s="35" t="s">
        <v>21</v>
      </c>
      <c r="M6" s="59"/>
    </row>
    <row r="7" spans="4:13" ht="13.5" x14ac:dyDescent="0.2">
      <c r="J7" s="27" t="s">
        <v>29</v>
      </c>
      <c r="K7" s="116"/>
      <c r="L7" s="35" t="s">
        <v>39</v>
      </c>
      <c r="M7" s="59"/>
    </row>
    <row r="8" spans="4:13" ht="13.5" x14ac:dyDescent="0.2">
      <c r="J8" s="27" t="s">
        <v>29</v>
      </c>
      <c r="K8" s="116"/>
      <c r="L8" s="35" t="s">
        <v>150</v>
      </c>
      <c r="M8" s="59"/>
    </row>
    <row r="9" spans="4:13" ht="13.5" x14ac:dyDescent="0.2">
      <c r="J9" s="27" t="s">
        <v>29</v>
      </c>
      <c r="K9" s="116"/>
      <c r="L9" s="35" t="s">
        <v>207</v>
      </c>
      <c r="M9" s="59"/>
    </row>
    <row r="10" spans="4:13" ht="13.5" x14ac:dyDescent="0.2">
      <c r="J10" s="27" t="s">
        <v>29</v>
      </c>
      <c r="K10" s="116"/>
      <c r="L10" s="35" t="s">
        <v>149</v>
      </c>
      <c r="M10" s="59"/>
    </row>
    <row r="11" spans="4:13" ht="13.5" x14ac:dyDescent="0.2">
      <c r="J11" s="68" t="s">
        <v>29</v>
      </c>
      <c r="K11" s="116"/>
      <c r="L11" s="35" t="s">
        <v>123</v>
      </c>
      <c r="M11" s="59"/>
    </row>
    <row r="12" spans="4:13" ht="13.5" x14ac:dyDescent="0.2">
      <c r="J12" s="68" t="s">
        <v>25</v>
      </c>
      <c r="K12" s="116"/>
      <c r="L12" s="35" t="s">
        <v>113</v>
      </c>
      <c r="M12" s="59"/>
    </row>
    <row r="13" spans="4:13" ht="13.5" x14ac:dyDescent="0.2">
      <c r="J13" s="68" t="s">
        <v>25</v>
      </c>
      <c r="K13" s="116"/>
      <c r="L13" s="35" t="s">
        <v>222</v>
      </c>
      <c r="M13" s="59"/>
    </row>
    <row r="14" spans="4:13" ht="13.5" x14ac:dyDescent="0.2">
      <c r="J14" s="68" t="s">
        <v>25</v>
      </c>
      <c r="K14" s="116"/>
      <c r="L14" s="35" t="s">
        <v>232</v>
      </c>
      <c r="M14" s="59"/>
    </row>
    <row r="15" spans="4:13" ht="13.5" x14ac:dyDescent="0.2">
      <c r="J15" s="27" t="s">
        <v>25</v>
      </c>
      <c r="K15" s="116"/>
      <c r="L15" s="35" t="s">
        <v>221</v>
      </c>
      <c r="M15" s="59"/>
    </row>
    <row r="16" spans="4:13" ht="13.5" x14ac:dyDescent="0.2">
      <c r="J16" s="27" t="s">
        <v>25</v>
      </c>
      <c r="K16" s="116"/>
      <c r="L16" s="35" t="s">
        <v>125</v>
      </c>
      <c r="M16" s="59"/>
    </row>
    <row r="17" spans="10:13" ht="13.5" x14ac:dyDescent="0.2">
      <c r="J17" s="27" t="s">
        <v>25</v>
      </c>
      <c r="K17" s="116"/>
      <c r="L17" s="35" t="s">
        <v>170</v>
      </c>
      <c r="M17" s="59"/>
    </row>
    <row r="18" spans="10:13" ht="13.5" x14ac:dyDescent="0.2">
      <c r="J18" s="68" t="s">
        <v>25</v>
      </c>
      <c r="K18" s="116"/>
      <c r="L18" s="35" t="s">
        <v>47</v>
      </c>
      <c r="M18" s="59"/>
    </row>
    <row r="19" spans="10:13" ht="13.5" x14ac:dyDescent="0.2">
      <c r="J19" s="27" t="s">
        <v>25</v>
      </c>
      <c r="K19" s="116"/>
      <c r="L19" s="35" t="s">
        <v>152</v>
      </c>
      <c r="M19" s="59"/>
    </row>
    <row r="20" spans="10:13" ht="13.5" x14ac:dyDescent="0.2">
      <c r="J20" s="68" t="s">
        <v>25</v>
      </c>
      <c r="K20" s="116"/>
      <c r="L20" s="35" t="s">
        <v>22</v>
      </c>
      <c r="M20" s="59"/>
    </row>
    <row r="21" spans="10:13" ht="13.5" x14ac:dyDescent="0.2">
      <c r="J21" s="68" t="s">
        <v>25</v>
      </c>
      <c r="K21" s="116"/>
      <c r="L21" s="35" t="s">
        <v>204</v>
      </c>
      <c r="M21" s="59"/>
    </row>
    <row r="22" spans="10:13" ht="13.5" x14ac:dyDescent="0.2">
      <c r="J22" s="68" t="s">
        <v>25</v>
      </c>
      <c r="K22" s="116"/>
      <c r="L22" s="35" t="s">
        <v>57</v>
      </c>
      <c r="M22" s="59"/>
    </row>
    <row r="23" spans="10:13" ht="13.5" x14ac:dyDescent="0.2">
      <c r="J23" s="68" t="s">
        <v>26</v>
      </c>
      <c r="K23" s="116"/>
      <c r="L23" s="35" t="s">
        <v>40</v>
      </c>
      <c r="M23" s="59"/>
    </row>
    <row r="24" spans="10:13" ht="13.5" x14ac:dyDescent="0.2">
      <c r="J24" s="68" t="s">
        <v>26</v>
      </c>
      <c r="K24" s="116"/>
      <c r="L24" s="35" t="s">
        <v>88</v>
      </c>
      <c r="M24" s="59"/>
    </row>
    <row r="25" spans="10:13" ht="13.5" x14ac:dyDescent="0.2">
      <c r="J25" s="68" t="s">
        <v>26</v>
      </c>
      <c r="K25" s="116"/>
      <c r="L25" s="35" t="s">
        <v>208</v>
      </c>
      <c r="M25" s="59"/>
    </row>
    <row r="26" spans="10:13" ht="13.5" x14ac:dyDescent="0.2">
      <c r="J26" s="68" t="s">
        <v>26</v>
      </c>
      <c r="K26" s="116"/>
      <c r="L26" s="35" t="s">
        <v>1</v>
      </c>
      <c r="M26" s="59"/>
    </row>
    <row r="27" spans="10:13" ht="13.5" x14ac:dyDescent="0.2">
      <c r="J27" s="37"/>
      <c r="K27" s="35"/>
      <c r="L27" s="35"/>
      <c r="M27" s="59"/>
    </row>
    <row r="28" spans="10:13" ht="13.5" x14ac:dyDescent="0.2">
      <c r="J28" s="37"/>
      <c r="K28" s="35"/>
      <c r="L28" s="35"/>
      <c r="M28" s="59"/>
    </row>
    <row r="29" spans="10:13" ht="13.5" x14ac:dyDescent="0.2">
      <c r="J29" s="37"/>
      <c r="K29" s="35"/>
      <c r="L29" s="35"/>
      <c r="M29" s="59"/>
    </row>
    <row r="30" spans="10:13" ht="13.5" x14ac:dyDescent="0.2">
      <c r="J30" s="37"/>
      <c r="K30" s="35"/>
      <c r="L30" s="35"/>
      <c r="M30" s="59"/>
    </row>
    <row r="31" spans="10:13" ht="13.5" x14ac:dyDescent="0.2">
      <c r="J31" s="37"/>
      <c r="K31" s="35"/>
      <c r="L31" s="35"/>
      <c r="M31" s="59"/>
    </row>
    <row r="32" spans="10:13" ht="13.5" x14ac:dyDescent="0.2">
      <c r="J32" s="37"/>
      <c r="K32" s="35"/>
      <c r="L32" s="35"/>
      <c r="M32" s="59"/>
    </row>
    <row r="33" spans="10:17" ht="13.5" x14ac:dyDescent="0.2">
      <c r="J33" s="37"/>
      <c r="K33" s="35"/>
      <c r="L33" s="35"/>
      <c r="M33" s="59"/>
    </row>
    <row r="34" spans="10:17" ht="13.5" x14ac:dyDescent="0.2">
      <c r="J34" s="37"/>
      <c r="K34" s="35"/>
      <c r="L34" s="35"/>
      <c r="M34" s="59"/>
      <c r="N34" s="60" t="s">
        <v>269</v>
      </c>
      <c r="O34" s="60" t="s">
        <v>60</v>
      </c>
      <c r="P34" s="60" t="s">
        <v>62</v>
      </c>
      <c r="Q34" s="59" t="s">
        <v>124</v>
      </c>
    </row>
    <row r="35" spans="10:17" ht="13.5" x14ac:dyDescent="0.2">
      <c r="J35" s="37"/>
      <c r="K35" s="35"/>
      <c r="L35" s="35"/>
      <c r="M35" s="59"/>
      <c r="N35" s="59"/>
      <c r="O35" s="59" t="s">
        <v>312</v>
      </c>
      <c r="P35" s="60" t="s">
        <v>155</v>
      </c>
      <c r="Q35" s="59" t="s">
        <v>114</v>
      </c>
    </row>
    <row r="36" spans="10:17" ht="13.5" x14ac:dyDescent="0.2">
      <c r="J36" s="37"/>
      <c r="K36" s="35"/>
      <c r="L36" s="35"/>
      <c r="M36" s="59"/>
      <c r="N36" s="59"/>
      <c r="O36" s="59"/>
      <c r="P36" s="59"/>
      <c r="Q36" s="59"/>
    </row>
    <row r="37" spans="10:17" ht="13.5" x14ac:dyDescent="0.2">
      <c r="J37" s="37"/>
      <c r="K37" s="35"/>
      <c r="L37" s="35"/>
      <c r="M37" s="59"/>
      <c r="N37" s="59"/>
      <c r="O37" s="59"/>
      <c r="P37" s="60" t="s">
        <v>141</v>
      </c>
      <c r="Q37" s="59"/>
    </row>
    <row r="38" spans="10:17" x14ac:dyDescent="0.2">
      <c r="J38" s="350"/>
      <c r="K38" s="351"/>
      <c r="L38" s="351"/>
      <c r="M38" s="352"/>
      <c r="N38" s="59"/>
      <c r="O38" s="59"/>
      <c r="P38" s="59"/>
      <c r="Q38" s="59"/>
    </row>
    <row r="39" spans="10:17" x14ac:dyDescent="0.2">
      <c r="J39" s="353"/>
      <c r="K39" s="354"/>
      <c r="L39" s="354"/>
      <c r="M39" s="355"/>
      <c r="N39" s="59"/>
      <c r="O39" s="59" t="s">
        <v>156</v>
      </c>
      <c r="P39" s="60" t="s">
        <v>223</v>
      </c>
      <c r="Q39" s="60"/>
    </row>
    <row r="40" spans="10:17" x14ac:dyDescent="0.2">
      <c r="J40" s="353"/>
      <c r="K40" s="354"/>
      <c r="L40" s="354"/>
      <c r="M40" s="355"/>
      <c r="N40" s="131"/>
    </row>
    <row r="41" spans="10:17" x14ac:dyDescent="0.2">
      <c r="J41" s="353"/>
      <c r="K41" s="354"/>
      <c r="L41" s="354"/>
      <c r="M41" s="355"/>
      <c r="N41" s="131"/>
    </row>
    <row r="42" spans="10:17" x14ac:dyDescent="0.2">
      <c r="J42" s="353"/>
      <c r="K42" s="354"/>
      <c r="L42" s="354"/>
      <c r="M42" s="355"/>
      <c r="N42" s="60"/>
      <c r="O42" s="59"/>
      <c r="P42" s="59"/>
      <c r="Q42" s="59"/>
    </row>
    <row r="43" spans="10:17" x14ac:dyDescent="0.2">
      <c r="J43" s="353"/>
      <c r="K43" s="354"/>
      <c r="L43" s="354"/>
      <c r="M43" s="355"/>
      <c r="N43" s="59"/>
      <c r="O43" s="59"/>
      <c r="P43" s="59"/>
      <c r="Q43" s="59"/>
    </row>
    <row r="44" spans="10:17" x14ac:dyDescent="0.2">
      <c r="J44" s="353"/>
      <c r="K44" s="354"/>
      <c r="L44" s="354"/>
      <c r="M44" s="355"/>
      <c r="N44" s="59"/>
      <c r="O44" s="59"/>
      <c r="P44" s="59"/>
      <c r="Q44" s="59"/>
    </row>
    <row r="45" spans="10:17" x14ac:dyDescent="0.2">
      <c r="J45" s="353"/>
      <c r="K45" s="354"/>
      <c r="L45" s="354"/>
      <c r="M45" s="355"/>
      <c r="N45" s="59"/>
      <c r="O45" s="59"/>
      <c r="P45" s="59"/>
      <c r="Q45" s="59"/>
    </row>
    <row r="46" spans="10:17" x14ac:dyDescent="0.2">
      <c r="J46" s="353"/>
      <c r="K46" s="354"/>
      <c r="L46" s="354"/>
      <c r="M46" s="355"/>
      <c r="N46" s="59"/>
      <c r="O46" s="59"/>
      <c r="P46" s="59"/>
      <c r="Q46" s="59"/>
    </row>
    <row r="47" spans="10:17" x14ac:dyDescent="0.2">
      <c r="J47" s="353"/>
      <c r="K47" s="354"/>
      <c r="L47" s="354"/>
      <c r="M47" s="355"/>
      <c r="N47" s="59"/>
      <c r="O47" s="59"/>
      <c r="P47" s="59"/>
      <c r="Q47" s="59"/>
    </row>
    <row r="48" spans="10:17" x14ac:dyDescent="0.2">
      <c r="J48" s="353"/>
      <c r="K48" s="354"/>
      <c r="L48" s="354"/>
      <c r="M48" s="355"/>
      <c r="N48" s="131"/>
    </row>
    <row r="49" spans="10:17" x14ac:dyDescent="0.2">
      <c r="J49" s="353"/>
      <c r="K49" s="354"/>
      <c r="L49" s="354"/>
      <c r="M49" s="355"/>
      <c r="N49" s="131"/>
    </row>
    <row r="50" spans="10:17" x14ac:dyDescent="0.2">
      <c r="J50" s="356"/>
      <c r="K50" s="357"/>
      <c r="L50" s="357"/>
      <c r="M50" s="358"/>
      <c r="N50" s="60"/>
      <c r="O50" s="59"/>
      <c r="P50" s="59"/>
      <c r="Q50" s="59"/>
    </row>
    <row r="51" spans="10:17" x14ac:dyDescent="0.2">
      <c r="J51" s="350"/>
      <c r="K51" s="351"/>
      <c r="L51" s="351"/>
      <c r="M51" s="352"/>
      <c r="N51" s="59"/>
      <c r="O51" s="59"/>
      <c r="P51" s="59"/>
      <c r="Q51" s="59"/>
    </row>
    <row r="52" spans="10:17" x14ac:dyDescent="0.2">
      <c r="J52" s="353"/>
      <c r="K52" s="354"/>
      <c r="L52" s="354"/>
      <c r="M52" s="355"/>
      <c r="N52" s="59"/>
      <c r="O52" s="59"/>
      <c r="P52" s="59"/>
      <c r="Q52" s="59"/>
    </row>
    <row r="53" spans="10:17" x14ac:dyDescent="0.2">
      <c r="J53" s="353"/>
      <c r="K53" s="354"/>
      <c r="L53" s="354"/>
      <c r="M53" s="355"/>
      <c r="N53" s="59"/>
      <c r="O53" s="59"/>
      <c r="P53" s="59"/>
      <c r="Q53" s="59"/>
    </row>
    <row r="54" spans="10:17" x14ac:dyDescent="0.2">
      <c r="J54" s="353"/>
      <c r="K54" s="354"/>
      <c r="L54" s="354"/>
      <c r="M54" s="355"/>
      <c r="N54" s="59"/>
      <c r="O54" s="59"/>
      <c r="P54" s="59"/>
      <c r="Q54" s="59"/>
    </row>
    <row r="55" spans="10:17" x14ac:dyDescent="0.2">
      <c r="J55" s="353"/>
      <c r="K55" s="354"/>
      <c r="L55" s="354"/>
      <c r="M55" s="355"/>
      <c r="N55" s="59"/>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6"/>
      <c r="K62" s="357"/>
      <c r="L62" s="357"/>
      <c r="M62" s="358"/>
      <c r="N62" s="131"/>
    </row>
  </sheetData>
  <mergeCells count="3">
    <mergeCell ref="D2:F2"/>
    <mergeCell ref="J38:M50"/>
    <mergeCell ref="J51:M62"/>
  </mergeCells>
  <phoneticPr fontId="13" type="noConversion"/>
  <conditionalFormatting sqref="J14">
    <cfRule type="cellIs" dxfId="319" priority="1" stopIfTrue="1" operator="equal">
      <formula>0</formula>
    </cfRule>
  </conditionalFormatting>
  <conditionalFormatting sqref="J18 J11 J13 J20:J24">
    <cfRule type="cellIs" dxfId="318" priority="14" stopIfTrue="1" operator="equal">
      <formula>0</formula>
    </cfRule>
  </conditionalFormatting>
  <conditionalFormatting sqref="J6:J8">
    <cfRule type="cellIs" dxfId="317" priority="13" stopIfTrue="1" operator="equal">
      <formula>0</formula>
    </cfRule>
  </conditionalFormatting>
  <conditionalFormatting sqref="J26:K26">
    <cfRule type="cellIs" dxfId="316" priority="12" stopIfTrue="1" operator="equal">
      <formula>0</formula>
    </cfRule>
  </conditionalFormatting>
  <conditionalFormatting sqref="J16">
    <cfRule type="cellIs" dxfId="315" priority="11" stopIfTrue="1" operator="equal">
      <formula>0</formula>
    </cfRule>
  </conditionalFormatting>
  <conditionalFormatting sqref="J19">
    <cfRule type="cellIs" dxfId="314" priority="10" stopIfTrue="1" operator="equal">
      <formula>0</formula>
    </cfRule>
  </conditionalFormatting>
  <conditionalFormatting sqref="J15">
    <cfRule type="cellIs" dxfId="313" priority="9" stopIfTrue="1" operator="equal">
      <formula>0</formula>
    </cfRule>
  </conditionalFormatting>
  <conditionalFormatting sqref="J4">
    <cfRule type="cellIs" dxfId="312" priority="8" stopIfTrue="1" operator="equal">
      <formula>0</formula>
    </cfRule>
  </conditionalFormatting>
  <conditionalFormatting sqref="J9">
    <cfRule type="cellIs" dxfId="311" priority="7" stopIfTrue="1" operator="equal">
      <formula>0</formula>
    </cfRule>
  </conditionalFormatting>
  <conditionalFormatting sqref="J10">
    <cfRule type="cellIs" dxfId="310" priority="6" stopIfTrue="1" operator="equal">
      <formula>0</formula>
    </cfRule>
  </conditionalFormatting>
  <conditionalFormatting sqref="J12">
    <cfRule type="cellIs" dxfId="309" priority="5" stopIfTrue="1" operator="equal">
      <formula>0</formula>
    </cfRule>
  </conditionalFormatting>
  <conditionalFormatting sqref="J17">
    <cfRule type="cellIs" dxfId="308" priority="4" stopIfTrue="1" operator="equal">
      <formula>0</formula>
    </cfRule>
  </conditionalFormatting>
  <conditionalFormatting sqref="J5">
    <cfRule type="cellIs" dxfId="307" priority="3" stopIfTrue="1" operator="equal">
      <formula>0</formula>
    </cfRule>
  </conditionalFormatting>
  <conditionalFormatting sqref="J25:K25 K4:K24">
    <cfRule type="cellIs" dxfId="306" priority="2" stopIfTrue="1" operator="equal">
      <formula>0</formula>
    </cfRule>
  </conditionalFormatting>
  <pageMargins left="0" right="0" top="0" bottom="0" header="0.31496062992125984" footer="0.31496062992125984"/>
  <pageSetup paperSize="9" scale="94" orientation="portrait" horizontalDpi="4294967294" verticalDpi="4294967294" r:id="rId1"/>
  <colBreaks count="1" manualBreakCount="1">
    <brk id="9" max="104"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D1:Q62"/>
  <sheetViews>
    <sheetView topLeftCell="A51" zoomScale="80" zoomScaleNormal="80" workbookViewId="0">
      <selection activeCell="J1" sqref="J1:M1048576"/>
    </sheetView>
  </sheetViews>
  <sheetFormatPr defaultRowHeight="12.75" x14ac:dyDescent="0.2"/>
  <cols>
    <col min="1" max="1" width="8.28515625" customWidth="1"/>
    <col min="10" max="10" width="17.42578125" customWidth="1"/>
    <col min="11" max="11" width="11.140625" style="70" customWidth="1"/>
    <col min="12" max="12" width="20.140625" bestFit="1" customWidth="1"/>
    <col min="13" max="13" width="17.42578125" customWidth="1"/>
    <col min="15" max="15" width="11.140625" bestFit="1" customWidth="1"/>
  </cols>
  <sheetData>
    <row r="1" spans="4:13" ht="13.5" thickBot="1" x14ac:dyDescent="0.25"/>
    <row r="2" spans="4:13" ht="13.5" thickBot="1" x14ac:dyDescent="0.25">
      <c r="D2" s="362" t="s">
        <v>338</v>
      </c>
      <c r="E2" s="363"/>
      <c r="F2" s="364"/>
    </row>
    <row r="4" spans="4:13" ht="13.5" x14ac:dyDescent="0.2">
      <c r="J4" s="3" t="s">
        <v>30</v>
      </c>
      <c r="K4" s="116"/>
      <c r="L4" s="35" t="s">
        <v>23</v>
      </c>
      <c r="M4" s="59"/>
    </row>
    <row r="5" spans="4:13" ht="13.5" x14ac:dyDescent="0.2">
      <c r="J5" s="3" t="s">
        <v>30</v>
      </c>
      <c r="K5" s="35"/>
      <c r="L5" s="35" t="s">
        <v>206</v>
      </c>
      <c r="M5" s="59"/>
    </row>
    <row r="6" spans="4:13" ht="13.5" x14ac:dyDescent="0.2">
      <c r="J6" s="27" t="s">
        <v>29</v>
      </c>
      <c r="K6" s="35"/>
      <c r="L6" s="35" t="s">
        <v>21</v>
      </c>
      <c r="M6" s="59"/>
    </row>
    <row r="7" spans="4:13" ht="13.5" x14ac:dyDescent="0.2">
      <c r="J7" s="27" t="s">
        <v>29</v>
      </c>
      <c r="K7" s="35"/>
      <c r="L7" s="35" t="s">
        <v>39</v>
      </c>
      <c r="M7" s="59"/>
    </row>
    <row r="8" spans="4:13" ht="13.5" x14ac:dyDescent="0.2">
      <c r="J8" s="27" t="s">
        <v>29</v>
      </c>
      <c r="K8" s="35"/>
      <c r="L8" s="35" t="s">
        <v>150</v>
      </c>
      <c r="M8" s="59"/>
    </row>
    <row r="9" spans="4:13" ht="13.5" x14ac:dyDescent="0.2">
      <c r="J9" s="27" t="s">
        <v>29</v>
      </c>
      <c r="K9" s="35"/>
      <c r="L9" s="35" t="s">
        <v>207</v>
      </c>
      <c r="M9" s="59"/>
    </row>
    <row r="10" spans="4:13" ht="13.5" x14ac:dyDescent="0.2">
      <c r="J10" s="27" t="s">
        <v>29</v>
      </c>
      <c r="K10" s="35"/>
      <c r="L10" s="35" t="s">
        <v>149</v>
      </c>
      <c r="M10" s="59"/>
    </row>
    <row r="11" spans="4:13" ht="13.5" x14ac:dyDescent="0.2">
      <c r="J11" s="68" t="s">
        <v>29</v>
      </c>
      <c r="K11" s="35"/>
      <c r="L11" s="35" t="s">
        <v>123</v>
      </c>
      <c r="M11" s="59"/>
    </row>
    <row r="12" spans="4:13" ht="13.5" x14ac:dyDescent="0.2">
      <c r="J12" s="68" t="s">
        <v>25</v>
      </c>
      <c r="K12" s="35"/>
      <c r="L12" s="35" t="s">
        <v>113</v>
      </c>
      <c r="M12" s="59"/>
    </row>
    <row r="13" spans="4:13" ht="13.5" x14ac:dyDescent="0.2">
      <c r="J13" s="68" t="s">
        <v>25</v>
      </c>
      <c r="K13" s="35"/>
      <c r="L13" s="35" t="s">
        <v>222</v>
      </c>
      <c r="M13" s="59"/>
    </row>
    <row r="14" spans="4:13" ht="13.5" x14ac:dyDescent="0.2">
      <c r="J14" s="68" t="s">
        <v>25</v>
      </c>
      <c r="K14" s="35"/>
      <c r="L14" s="35" t="s">
        <v>232</v>
      </c>
      <c r="M14" s="59"/>
    </row>
    <row r="15" spans="4:13" ht="13.5" x14ac:dyDescent="0.2">
      <c r="J15" s="27" t="s">
        <v>25</v>
      </c>
      <c r="K15" s="35"/>
      <c r="L15" s="35" t="s">
        <v>221</v>
      </c>
      <c r="M15" s="59"/>
    </row>
    <row r="16" spans="4:13" ht="13.5" x14ac:dyDescent="0.2">
      <c r="J16" s="27" t="s">
        <v>25</v>
      </c>
      <c r="K16" s="35"/>
      <c r="L16" s="35" t="s">
        <v>125</v>
      </c>
      <c r="M16" s="59"/>
    </row>
    <row r="17" spans="10:13" ht="13.5" x14ac:dyDescent="0.2">
      <c r="J17" s="27" t="s">
        <v>25</v>
      </c>
      <c r="K17" s="35"/>
      <c r="L17" s="35" t="s">
        <v>170</v>
      </c>
      <c r="M17" s="59"/>
    </row>
    <row r="18" spans="10:13" ht="13.5" x14ac:dyDescent="0.2">
      <c r="J18" s="68" t="s">
        <v>25</v>
      </c>
      <c r="K18" s="35"/>
      <c r="L18" s="35" t="s">
        <v>47</v>
      </c>
      <c r="M18" s="59"/>
    </row>
    <row r="19" spans="10:13" ht="13.5" x14ac:dyDescent="0.2">
      <c r="J19" s="27" t="s">
        <v>25</v>
      </c>
      <c r="K19" s="35"/>
      <c r="L19" s="35" t="s">
        <v>152</v>
      </c>
      <c r="M19" s="59"/>
    </row>
    <row r="20" spans="10:13" ht="13.5" x14ac:dyDescent="0.2">
      <c r="J20" s="68" t="s">
        <v>25</v>
      </c>
      <c r="K20" s="35"/>
      <c r="L20" s="35" t="s">
        <v>22</v>
      </c>
      <c r="M20" s="59"/>
    </row>
    <row r="21" spans="10:13" ht="13.5" x14ac:dyDescent="0.2">
      <c r="J21" s="68" t="s">
        <v>25</v>
      </c>
      <c r="K21" s="35"/>
      <c r="L21" s="35" t="s">
        <v>204</v>
      </c>
      <c r="M21" s="59"/>
    </row>
    <row r="22" spans="10:13" ht="13.5" x14ac:dyDescent="0.2">
      <c r="J22" s="68" t="s">
        <v>25</v>
      </c>
      <c r="K22" s="35"/>
      <c r="L22" s="35" t="s">
        <v>57</v>
      </c>
      <c r="M22" s="59"/>
    </row>
    <row r="23" spans="10:13" ht="13.5" x14ac:dyDescent="0.2">
      <c r="J23" s="68" t="s">
        <v>26</v>
      </c>
      <c r="K23" s="35"/>
      <c r="L23" s="35" t="s">
        <v>40</v>
      </c>
      <c r="M23" s="59"/>
    </row>
    <row r="24" spans="10:13" ht="13.5" x14ac:dyDescent="0.2">
      <c r="J24" s="68" t="s">
        <v>26</v>
      </c>
      <c r="K24" s="35"/>
      <c r="L24" s="35" t="s">
        <v>88</v>
      </c>
      <c r="M24" s="59"/>
    </row>
    <row r="25" spans="10:13" ht="13.5" x14ac:dyDescent="0.2">
      <c r="J25" s="68" t="s">
        <v>26</v>
      </c>
      <c r="K25" s="35"/>
      <c r="L25" s="35" t="s">
        <v>208</v>
      </c>
      <c r="M25" s="59"/>
    </row>
    <row r="26" spans="10:13" ht="13.5" x14ac:dyDescent="0.2">
      <c r="J26" s="68" t="s">
        <v>26</v>
      </c>
      <c r="K26" s="35"/>
      <c r="L26" s="35" t="s">
        <v>1</v>
      </c>
      <c r="M26" s="59"/>
    </row>
    <row r="27" spans="10:13" ht="13.5" x14ac:dyDescent="0.2">
      <c r="J27" s="37"/>
      <c r="K27" s="35"/>
      <c r="L27" s="35"/>
      <c r="M27" s="59"/>
    </row>
    <row r="28" spans="10:13" ht="13.5" x14ac:dyDescent="0.2">
      <c r="J28" s="37"/>
      <c r="K28" s="35"/>
      <c r="L28" s="35"/>
      <c r="M28" s="59"/>
    </row>
    <row r="29" spans="10:13" ht="13.5" x14ac:dyDescent="0.2">
      <c r="J29" s="37"/>
      <c r="K29" s="35"/>
      <c r="L29" s="35"/>
      <c r="M29" s="59"/>
    </row>
    <row r="30" spans="10:13" ht="13.5" x14ac:dyDescent="0.2">
      <c r="J30" s="37"/>
      <c r="K30" s="35"/>
      <c r="L30" s="35"/>
      <c r="M30" s="59"/>
    </row>
    <row r="31" spans="10:13" ht="13.5" x14ac:dyDescent="0.2">
      <c r="J31" s="37"/>
      <c r="K31" s="35"/>
      <c r="L31" s="35"/>
      <c r="M31" s="59"/>
    </row>
    <row r="32" spans="10:13" ht="13.5" x14ac:dyDescent="0.2">
      <c r="J32" s="37"/>
      <c r="K32" s="35"/>
      <c r="L32" s="35"/>
      <c r="M32" s="59"/>
    </row>
    <row r="33" spans="10:17" ht="13.5" x14ac:dyDescent="0.2">
      <c r="J33" s="37"/>
      <c r="K33" s="35"/>
      <c r="L33" s="35"/>
      <c r="M33" s="59"/>
    </row>
    <row r="34" spans="10:17" ht="13.5" x14ac:dyDescent="0.2">
      <c r="J34" s="37"/>
      <c r="K34" s="35"/>
      <c r="L34" s="35"/>
      <c r="M34" s="59"/>
      <c r="N34" s="60" t="s">
        <v>60</v>
      </c>
      <c r="O34" s="60" t="s">
        <v>62</v>
      </c>
      <c r="P34" s="59" t="s">
        <v>114</v>
      </c>
      <c r="Q34" s="59" t="s">
        <v>269</v>
      </c>
    </row>
    <row r="35" spans="10:17" ht="13.5" x14ac:dyDescent="0.2">
      <c r="J35" s="37"/>
      <c r="K35" s="35"/>
      <c r="L35" s="35"/>
      <c r="M35" s="59"/>
      <c r="N35" s="59" t="s">
        <v>312</v>
      </c>
      <c r="O35" s="59" t="s">
        <v>155</v>
      </c>
      <c r="P35" s="59" t="s">
        <v>124</v>
      </c>
    </row>
    <row r="36" spans="10:17" ht="13.5" x14ac:dyDescent="0.2">
      <c r="J36" s="37"/>
      <c r="K36" s="35"/>
      <c r="L36" s="35"/>
      <c r="M36" s="59"/>
      <c r="N36" s="59"/>
      <c r="O36" s="59"/>
      <c r="P36" s="59"/>
    </row>
    <row r="37" spans="10:17" ht="13.5" x14ac:dyDescent="0.2">
      <c r="J37" s="37"/>
      <c r="K37" s="35"/>
      <c r="L37" s="35"/>
      <c r="M37" s="59"/>
      <c r="N37" s="59"/>
      <c r="O37" s="60" t="s">
        <v>261</v>
      </c>
      <c r="P37" s="59"/>
    </row>
    <row r="38" spans="10:17" x14ac:dyDescent="0.2">
      <c r="J38" s="350"/>
      <c r="K38" s="351"/>
      <c r="L38" s="351"/>
      <c r="M38" s="352"/>
      <c r="N38" s="59"/>
      <c r="O38" s="59"/>
      <c r="P38" s="59"/>
    </row>
    <row r="39" spans="10:17" x14ac:dyDescent="0.2">
      <c r="J39" s="353"/>
      <c r="K39" s="354"/>
      <c r="L39" s="354"/>
      <c r="M39" s="355"/>
      <c r="N39" s="59" t="s">
        <v>64</v>
      </c>
      <c r="O39" s="60"/>
      <c r="P39" s="60" t="s">
        <v>129</v>
      </c>
    </row>
    <row r="40" spans="10:17" x14ac:dyDescent="0.2">
      <c r="J40" s="353"/>
      <c r="K40" s="354"/>
      <c r="L40" s="354"/>
      <c r="M40" s="355"/>
    </row>
    <row r="41" spans="10:17" x14ac:dyDescent="0.2">
      <c r="J41" s="353"/>
      <c r="K41" s="354"/>
      <c r="L41" s="354"/>
      <c r="M41" s="355"/>
    </row>
    <row r="42" spans="10:17" x14ac:dyDescent="0.2">
      <c r="J42" s="353"/>
      <c r="K42" s="354"/>
      <c r="L42" s="354"/>
      <c r="M42" s="355"/>
      <c r="N42" s="59"/>
      <c r="O42" s="59"/>
      <c r="P42" s="59"/>
      <c r="Q42" s="59"/>
    </row>
    <row r="43" spans="10:17" x14ac:dyDescent="0.2">
      <c r="J43" s="353"/>
      <c r="K43" s="354"/>
      <c r="L43" s="354"/>
      <c r="M43" s="355"/>
      <c r="N43" s="59"/>
      <c r="O43" s="59"/>
      <c r="P43" s="59"/>
    </row>
    <row r="44" spans="10:17" x14ac:dyDescent="0.2">
      <c r="J44" s="353"/>
      <c r="K44" s="354"/>
      <c r="L44" s="354"/>
      <c r="M44" s="355"/>
      <c r="N44" s="59"/>
      <c r="O44" s="59"/>
      <c r="P44" s="59"/>
    </row>
    <row r="45" spans="10:17" x14ac:dyDescent="0.2">
      <c r="J45" s="353"/>
      <c r="K45" s="354"/>
      <c r="L45" s="354"/>
      <c r="M45" s="355"/>
      <c r="N45" s="59"/>
      <c r="O45" s="59"/>
      <c r="P45" s="59"/>
    </row>
    <row r="46" spans="10:17" x14ac:dyDescent="0.2">
      <c r="J46" s="353"/>
      <c r="K46" s="354"/>
      <c r="L46" s="354"/>
      <c r="M46" s="355"/>
      <c r="N46" s="59"/>
      <c r="O46" s="59"/>
      <c r="P46" s="59"/>
    </row>
    <row r="47" spans="10:17" x14ac:dyDescent="0.2">
      <c r="J47" s="353"/>
      <c r="K47" s="354"/>
      <c r="L47" s="354"/>
      <c r="M47" s="355"/>
      <c r="N47" s="59"/>
      <c r="O47" s="59"/>
      <c r="P47" s="59"/>
    </row>
    <row r="48" spans="10:17" x14ac:dyDescent="0.2">
      <c r="J48" s="353"/>
      <c r="K48" s="354"/>
      <c r="L48" s="354"/>
      <c r="M48" s="355"/>
    </row>
    <row r="49" spans="10:17" x14ac:dyDescent="0.2">
      <c r="J49" s="353"/>
      <c r="K49" s="354"/>
      <c r="L49" s="354"/>
      <c r="M49" s="355"/>
    </row>
    <row r="50" spans="10:17" x14ac:dyDescent="0.2">
      <c r="J50" s="356"/>
      <c r="K50" s="357"/>
      <c r="L50" s="357"/>
      <c r="M50" s="358"/>
      <c r="N50" s="59"/>
      <c r="O50" s="59"/>
      <c r="P50" s="59"/>
      <c r="Q50" s="59"/>
    </row>
    <row r="51" spans="10:17" x14ac:dyDescent="0.2">
      <c r="J51" s="350"/>
      <c r="K51" s="351"/>
      <c r="L51" s="351"/>
      <c r="M51" s="352"/>
      <c r="N51" s="59"/>
      <c r="O51" s="59"/>
      <c r="P51" s="59"/>
    </row>
    <row r="52" spans="10:17" x14ac:dyDescent="0.2">
      <c r="J52" s="353"/>
      <c r="K52" s="354"/>
      <c r="L52" s="354"/>
      <c r="M52" s="355"/>
      <c r="N52" s="59"/>
      <c r="O52" s="59"/>
      <c r="P52" s="59"/>
    </row>
    <row r="53" spans="10:17" x14ac:dyDescent="0.2">
      <c r="J53" s="353"/>
      <c r="K53" s="354"/>
      <c r="L53" s="354"/>
      <c r="M53" s="355"/>
      <c r="N53" s="59"/>
      <c r="O53" s="59"/>
      <c r="P53" s="59"/>
    </row>
    <row r="54" spans="10:17" x14ac:dyDescent="0.2">
      <c r="J54" s="353"/>
      <c r="K54" s="354"/>
      <c r="L54" s="354"/>
      <c r="M54" s="355"/>
      <c r="N54" s="59"/>
      <c r="O54" s="59"/>
      <c r="P54" s="59"/>
    </row>
    <row r="55" spans="10:17" x14ac:dyDescent="0.2">
      <c r="J55" s="353"/>
      <c r="K55" s="354"/>
      <c r="L55" s="354"/>
      <c r="M55" s="355"/>
      <c r="N55" s="59"/>
      <c r="O55" s="59"/>
      <c r="P55" s="59"/>
    </row>
    <row r="56" spans="10:17" x14ac:dyDescent="0.2">
      <c r="J56" s="353"/>
      <c r="K56" s="354"/>
      <c r="L56" s="354"/>
      <c r="M56" s="355"/>
    </row>
    <row r="57" spans="10:17" x14ac:dyDescent="0.2">
      <c r="J57" s="353"/>
      <c r="K57" s="354"/>
      <c r="L57" s="354"/>
      <c r="M57" s="355"/>
    </row>
    <row r="58" spans="10:17" x14ac:dyDescent="0.2">
      <c r="J58" s="353"/>
      <c r="K58" s="354"/>
      <c r="L58" s="354"/>
      <c r="M58" s="355"/>
    </row>
    <row r="59" spans="10:17" x14ac:dyDescent="0.2">
      <c r="J59" s="353"/>
      <c r="K59" s="354"/>
      <c r="L59" s="354"/>
      <c r="M59" s="355"/>
    </row>
    <row r="60" spans="10:17" x14ac:dyDescent="0.2">
      <c r="J60" s="353"/>
      <c r="K60" s="354"/>
      <c r="L60" s="354"/>
      <c r="M60" s="355"/>
    </row>
    <row r="61" spans="10:17" x14ac:dyDescent="0.2">
      <c r="J61" s="353"/>
      <c r="K61" s="354"/>
      <c r="L61" s="354"/>
      <c r="M61" s="355"/>
    </row>
    <row r="62" spans="10:17" x14ac:dyDescent="0.2">
      <c r="J62" s="356"/>
      <c r="K62" s="357"/>
      <c r="L62" s="357"/>
      <c r="M62" s="358"/>
    </row>
  </sheetData>
  <mergeCells count="3">
    <mergeCell ref="D2:F2"/>
    <mergeCell ref="J38:M50"/>
    <mergeCell ref="J51:M62"/>
  </mergeCells>
  <phoneticPr fontId="14" type="noConversion"/>
  <conditionalFormatting sqref="J14">
    <cfRule type="cellIs" dxfId="305" priority="1" stopIfTrue="1" operator="equal">
      <formula>0</formula>
    </cfRule>
  </conditionalFormatting>
  <conditionalFormatting sqref="J18 J11 J13 J20:J24">
    <cfRule type="cellIs" dxfId="304" priority="14" stopIfTrue="1" operator="equal">
      <formula>0</formula>
    </cfRule>
  </conditionalFormatting>
  <conditionalFormatting sqref="J6:J8">
    <cfRule type="cellIs" dxfId="303" priority="13" stopIfTrue="1" operator="equal">
      <formula>0</formula>
    </cfRule>
  </conditionalFormatting>
  <conditionalFormatting sqref="J26">
    <cfRule type="cellIs" dxfId="302" priority="12" stopIfTrue="1" operator="equal">
      <formula>0</formula>
    </cfRule>
  </conditionalFormatting>
  <conditionalFormatting sqref="J16">
    <cfRule type="cellIs" dxfId="301" priority="11" stopIfTrue="1" operator="equal">
      <formula>0</formula>
    </cfRule>
  </conditionalFormatting>
  <conditionalFormatting sqref="J19">
    <cfRule type="cellIs" dxfId="300" priority="10" stopIfTrue="1" operator="equal">
      <formula>0</formula>
    </cfRule>
  </conditionalFormatting>
  <conditionalFormatting sqref="J15">
    <cfRule type="cellIs" dxfId="299" priority="9" stopIfTrue="1" operator="equal">
      <formula>0</formula>
    </cfRule>
  </conditionalFormatting>
  <conditionalFormatting sqref="J4">
    <cfRule type="cellIs" dxfId="298" priority="8" stopIfTrue="1" operator="equal">
      <formula>0</formula>
    </cfRule>
  </conditionalFormatting>
  <conditionalFormatting sqref="J9">
    <cfRule type="cellIs" dxfId="297" priority="7" stopIfTrue="1" operator="equal">
      <formula>0</formula>
    </cfRule>
  </conditionalFormatting>
  <conditionalFormatting sqref="J10">
    <cfRule type="cellIs" dxfId="296" priority="6" stopIfTrue="1" operator="equal">
      <formula>0</formula>
    </cfRule>
  </conditionalFormatting>
  <conditionalFormatting sqref="J12">
    <cfRule type="cellIs" dxfId="295" priority="5" stopIfTrue="1" operator="equal">
      <formula>0</formula>
    </cfRule>
  </conditionalFormatting>
  <conditionalFormatting sqref="J17">
    <cfRule type="cellIs" dxfId="294" priority="4" stopIfTrue="1" operator="equal">
      <formula>0</formula>
    </cfRule>
  </conditionalFormatting>
  <conditionalFormatting sqref="J5">
    <cfRule type="cellIs" dxfId="293" priority="3" stopIfTrue="1" operator="equal">
      <formula>0</formula>
    </cfRule>
  </conditionalFormatting>
  <conditionalFormatting sqref="J25 K4">
    <cfRule type="cellIs" dxfId="292" priority="2" stopIfTrue="1" operator="equal">
      <formula>0</formula>
    </cfRule>
  </conditionalFormatting>
  <pageMargins left="0.7" right="0.7" top="0.75" bottom="0.75" header="0.3" footer="0.3"/>
  <pageSetup paperSize="9" scale="79" orientation="portrait" horizontalDpi="4294967294" verticalDpi="4294967294" r:id="rId1"/>
  <rowBreaks count="1" manualBreakCount="1">
    <brk id="69" max="16383" man="1"/>
  </rowBreaks>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D1:Q64"/>
  <sheetViews>
    <sheetView zoomScale="76" zoomScaleNormal="76" workbookViewId="0">
      <selection activeCell="J1" sqref="J1:R1048576"/>
    </sheetView>
  </sheetViews>
  <sheetFormatPr defaultRowHeight="12.75" x14ac:dyDescent="0.2"/>
  <cols>
    <col min="1" max="1" width="8.28515625" customWidth="1"/>
    <col min="10" max="10" width="17.42578125" customWidth="1"/>
    <col min="11" max="11" width="11.140625" style="70" customWidth="1"/>
    <col min="12" max="12" width="20.140625" bestFit="1" customWidth="1"/>
    <col min="13" max="13" width="17.42578125" customWidth="1"/>
    <col min="14" max="14" width="8" customWidth="1"/>
    <col min="16" max="16" width="11.140625" bestFit="1" customWidth="1"/>
  </cols>
  <sheetData>
    <row r="1" spans="4:13" ht="13.5" thickBot="1" x14ac:dyDescent="0.25"/>
    <row r="2" spans="4:13" ht="13.5" thickBot="1" x14ac:dyDescent="0.25">
      <c r="D2" s="368" t="s">
        <v>365</v>
      </c>
      <c r="E2" s="369"/>
      <c r="F2" s="370"/>
    </row>
    <row r="4" spans="4:13" ht="13.5" x14ac:dyDescent="0.2">
      <c r="J4" s="3" t="s">
        <v>30</v>
      </c>
      <c r="K4" s="116"/>
      <c r="L4" s="35" t="s">
        <v>23</v>
      </c>
      <c r="M4" s="59"/>
    </row>
    <row r="5" spans="4:13" ht="13.5" x14ac:dyDescent="0.2">
      <c r="J5" s="3" t="s">
        <v>30</v>
      </c>
      <c r="K5" s="35"/>
      <c r="L5" s="35" t="s">
        <v>344</v>
      </c>
      <c r="M5" s="59"/>
    </row>
    <row r="6" spans="4:13" ht="13.5" x14ac:dyDescent="0.2">
      <c r="J6" s="3" t="s">
        <v>30</v>
      </c>
      <c r="K6" s="35"/>
      <c r="L6" s="35" t="s">
        <v>206</v>
      </c>
      <c r="M6" s="59"/>
    </row>
    <row r="7" spans="4:13" ht="13.5" x14ac:dyDescent="0.2">
      <c r="J7" s="27" t="s">
        <v>29</v>
      </c>
      <c r="K7" s="35"/>
      <c r="L7" s="35" t="s">
        <v>21</v>
      </c>
      <c r="M7" s="59"/>
    </row>
    <row r="8" spans="4:13" ht="13.5" x14ac:dyDescent="0.2">
      <c r="J8" s="27" t="s">
        <v>29</v>
      </c>
      <c r="K8" s="35"/>
      <c r="L8" s="35" t="s">
        <v>39</v>
      </c>
      <c r="M8" s="59"/>
    </row>
    <row r="9" spans="4:13" ht="13.5" x14ac:dyDescent="0.2">
      <c r="J9" s="27" t="s">
        <v>29</v>
      </c>
      <c r="K9" s="35"/>
      <c r="L9" s="35" t="s">
        <v>150</v>
      </c>
      <c r="M9" s="59"/>
    </row>
    <row r="10" spans="4:13" ht="13.5" x14ac:dyDescent="0.2">
      <c r="J10" s="27" t="s">
        <v>29</v>
      </c>
      <c r="K10" s="35"/>
      <c r="L10" s="35" t="s">
        <v>207</v>
      </c>
      <c r="M10" s="59"/>
    </row>
    <row r="11" spans="4:13" ht="13.5" x14ac:dyDescent="0.2">
      <c r="J11" s="27" t="s">
        <v>29</v>
      </c>
      <c r="K11" s="35"/>
      <c r="L11" s="35" t="s">
        <v>149</v>
      </c>
      <c r="M11" s="59"/>
    </row>
    <row r="12" spans="4:13" ht="13.5" x14ac:dyDescent="0.2">
      <c r="J12" s="68" t="s">
        <v>29</v>
      </c>
      <c r="K12" s="35"/>
      <c r="L12" s="35" t="s">
        <v>123</v>
      </c>
      <c r="M12" s="59"/>
    </row>
    <row r="13" spans="4:13" ht="13.5" x14ac:dyDescent="0.2">
      <c r="J13" s="68" t="s">
        <v>25</v>
      </c>
      <c r="K13" s="35"/>
      <c r="L13" s="35" t="s">
        <v>113</v>
      </c>
      <c r="M13" s="59"/>
    </row>
    <row r="14" spans="4:13" ht="13.5" x14ac:dyDescent="0.2">
      <c r="J14" s="68" t="s">
        <v>25</v>
      </c>
      <c r="K14" s="35"/>
      <c r="L14" s="35" t="s">
        <v>222</v>
      </c>
      <c r="M14" s="59"/>
    </row>
    <row r="15" spans="4:13" ht="13.5" x14ac:dyDescent="0.2">
      <c r="J15" s="68" t="s">
        <v>25</v>
      </c>
      <c r="K15" s="35"/>
      <c r="L15" s="35" t="s">
        <v>232</v>
      </c>
      <c r="M15" s="59"/>
    </row>
    <row r="16" spans="4:13" ht="13.5" x14ac:dyDescent="0.2">
      <c r="J16" s="27" t="s">
        <v>25</v>
      </c>
      <c r="K16" s="35"/>
      <c r="L16" s="35" t="s">
        <v>221</v>
      </c>
      <c r="M16" s="59"/>
    </row>
    <row r="17" spans="10:13" ht="13.5" x14ac:dyDescent="0.2">
      <c r="J17" s="27" t="s">
        <v>25</v>
      </c>
      <c r="K17" s="35"/>
      <c r="L17" s="35" t="s">
        <v>125</v>
      </c>
      <c r="M17" s="59"/>
    </row>
    <row r="18" spans="10:13" ht="13.5" x14ac:dyDescent="0.2">
      <c r="J18" s="27" t="s">
        <v>25</v>
      </c>
      <c r="K18" s="35"/>
      <c r="L18" s="35" t="s">
        <v>335</v>
      </c>
      <c r="M18" s="59"/>
    </row>
    <row r="19" spans="10:13" ht="13.5" x14ac:dyDescent="0.2">
      <c r="J19" s="27" t="s">
        <v>25</v>
      </c>
      <c r="K19" s="35"/>
      <c r="L19" s="35" t="s">
        <v>170</v>
      </c>
      <c r="M19" s="59"/>
    </row>
    <row r="20" spans="10:13" ht="13.5" x14ac:dyDescent="0.2">
      <c r="J20" s="68" t="s">
        <v>25</v>
      </c>
      <c r="K20" s="35"/>
      <c r="L20" s="35" t="s">
        <v>47</v>
      </c>
      <c r="M20" s="59"/>
    </row>
    <row r="21" spans="10:13" ht="13.5" x14ac:dyDescent="0.2">
      <c r="J21" s="27" t="s">
        <v>25</v>
      </c>
      <c r="K21" s="35"/>
      <c r="L21" s="35" t="s">
        <v>152</v>
      </c>
      <c r="M21" s="59"/>
    </row>
    <row r="22" spans="10:13" ht="13.5" x14ac:dyDescent="0.2">
      <c r="J22" s="68" t="s">
        <v>25</v>
      </c>
      <c r="K22" s="35"/>
      <c r="L22" s="35" t="s">
        <v>22</v>
      </c>
      <c r="M22" s="59"/>
    </row>
    <row r="23" spans="10:13" ht="13.5" x14ac:dyDescent="0.2">
      <c r="J23" s="68" t="s">
        <v>25</v>
      </c>
      <c r="K23" s="35"/>
      <c r="L23" s="35" t="s">
        <v>204</v>
      </c>
      <c r="M23" s="59"/>
    </row>
    <row r="24" spans="10:13" ht="13.5" x14ac:dyDescent="0.2">
      <c r="J24" s="68" t="s">
        <v>25</v>
      </c>
      <c r="K24" s="35"/>
      <c r="L24" s="35" t="s">
        <v>57</v>
      </c>
      <c r="M24" s="59"/>
    </row>
    <row r="25" spans="10:13" ht="13.5" x14ac:dyDescent="0.2">
      <c r="J25" s="68" t="s">
        <v>26</v>
      </c>
      <c r="K25" s="35"/>
      <c r="L25" s="35" t="s">
        <v>40</v>
      </c>
      <c r="M25" s="59"/>
    </row>
    <row r="26" spans="10:13" ht="13.5" x14ac:dyDescent="0.2">
      <c r="J26" s="68" t="s">
        <v>26</v>
      </c>
      <c r="K26" s="35"/>
      <c r="L26" s="35" t="s">
        <v>88</v>
      </c>
      <c r="M26" s="59"/>
    </row>
    <row r="27" spans="10:13" ht="13.5" x14ac:dyDescent="0.2">
      <c r="J27" s="68" t="s">
        <v>26</v>
      </c>
      <c r="K27" s="35"/>
      <c r="L27" s="35" t="s">
        <v>208</v>
      </c>
      <c r="M27" s="59"/>
    </row>
    <row r="28" spans="10:13" ht="13.5" x14ac:dyDescent="0.2">
      <c r="J28" s="68" t="s">
        <v>26</v>
      </c>
      <c r="K28" s="35"/>
      <c r="L28" s="35" t="s">
        <v>1</v>
      </c>
      <c r="M28" s="59"/>
    </row>
    <row r="29" spans="10:13" ht="13.5" x14ac:dyDescent="0.2">
      <c r="J29" s="37"/>
      <c r="K29" s="35"/>
      <c r="L29" s="35"/>
      <c r="M29" s="59"/>
    </row>
    <row r="30" spans="10:13" ht="13.5" x14ac:dyDescent="0.2">
      <c r="J30" s="37"/>
      <c r="K30" s="35"/>
      <c r="L30" s="35"/>
      <c r="M30" s="59"/>
    </row>
    <row r="31" spans="10:13" ht="13.5" x14ac:dyDescent="0.2">
      <c r="J31" s="37"/>
      <c r="K31" s="35"/>
      <c r="L31" s="35"/>
      <c r="M31" s="59"/>
    </row>
    <row r="32" spans="10:13" ht="13.5" x14ac:dyDescent="0.2">
      <c r="J32" s="37"/>
      <c r="K32" s="35"/>
      <c r="L32" s="35"/>
      <c r="M32" s="59"/>
    </row>
    <row r="33" spans="10:17" ht="13.5" x14ac:dyDescent="0.2">
      <c r="J33" s="37"/>
      <c r="K33" s="35"/>
      <c r="L33" s="35"/>
      <c r="M33" s="59"/>
    </row>
    <row r="34" spans="10:17" ht="13.5" x14ac:dyDescent="0.2">
      <c r="J34" s="37"/>
      <c r="K34" s="35"/>
      <c r="L34" s="35"/>
      <c r="M34" s="59"/>
      <c r="N34" s="59" t="s">
        <v>269</v>
      </c>
      <c r="O34" s="60" t="s">
        <v>60</v>
      </c>
      <c r="P34" s="60" t="s">
        <v>62</v>
      </c>
      <c r="Q34" s="59" t="s">
        <v>124</v>
      </c>
    </row>
    <row r="35" spans="10:17" ht="13.5" x14ac:dyDescent="0.2">
      <c r="J35" s="37"/>
      <c r="K35" s="35"/>
      <c r="L35" s="35"/>
      <c r="M35" s="59"/>
      <c r="N35" s="59"/>
      <c r="O35" s="59" t="s">
        <v>155</v>
      </c>
      <c r="P35" s="59" t="s">
        <v>312</v>
      </c>
      <c r="Q35" s="59" t="s">
        <v>114</v>
      </c>
    </row>
    <row r="36" spans="10:17" ht="13.5" x14ac:dyDescent="0.2">
      <c r="J36" s="37"/>
      <c r="K36" s="35"/>
      <c r="L36" s="35"/>
      <c r="M36" s="59"/>
      <c r="N36" s="59"/>
      <c r="O36" s="59"/>
      <c r="P36" s="59"/>
      <c r="Q36" s="59"/>
    </row>
    <row r="37" spans="10:17" ht="13.5" x14ac:dyDescent="0.2">
      <c r="J37" s="37"/>
      <c r="K37" s="35"/>
      <c r="L37" s="35"/>
      <c r="M37" s="59"/>
      <c r="N37" s="59"/>
      <c r="O37" s="59"/>
      <c r="P37" s="60"/>
      <c r="Q37" s="59"/>
    </row>
    <row r="38" spans="10:17" ht="13.5" x14ac:dyDescent="0.2">
      <c r="J38" s="37"/>
      <c r="K38" s="35"/>
      <c r="L38" s="35"/>
      <c r="M38" s="59"/>
      <c r="N38" s="59"/>
      <c r="O38" s="59"/>
      <c r="P38" s="59" t="s">
        <v>261</v>
      </c>
      <c r="Q38" s="59"/>
    </row>
    <row r="39" spans="10:17" ht="13.5" x14ac:dyDescent="0.2">
      <c r="J39" s="37"/>
      <c r="K39" s="35"/>
      <c r="L39" s="35"/>
      <c r="M39" s="59"/>
      <c r="N39" s="59"/>
      <c r="O39" s="59" t="s">
        <v>64</v>
      </c>
      <c r="P39" s="60"/>
      <c r="Q39" s="60" t="s">
        <v>129</v>
      </c>
    </row>
    <row r="40" spans="10:17" x14ac:dyDescent="0.2">
      <c r="J40" s="350"/>
      <c r="K40" s="351"/>
      <c r="L40" s="351"/>
      <c r="M40" s="352"/>
      <c r="N40" s="131"/>
    </row>
    <row r="41" spans="10:17" x14ac:dyDescent="0.2">
      <c r="J41" s="353"/>
      <c r="K41" s="354"/>
      <c r="L41" s="354"/>
      <c r="M41" s="355"/>
      <c r="N41" s="131"/>
    </row>
    <row r="42" spans="10:17" x14ac:dyDescent="0.2">
      <c r="J42" s="353"/>
      <c r="K42" s="354"/>
      <c r="L42" s="354"/>
      <c r="M42" s="355"/>
      <c r="N42" s="137"/>
      <c r="O42" s="59"/>
      <c r="P42" s="59"/>
      <c r="Q42" s="59"/>
    </row>
    <row r="43" spans="10:17" x14ac:dyDescent="0.2">
      <c r="J43" s="353"/>
      <c r="K43" s="354"/>
      <c r="L43" s="354"/>
      <c r="M43" s="355"/>
      <c r="N43" s="137"/>
      <c r="O43" s="59"/>
      <c r="P43" s="59"/>
      <c r="Q43" s="59"/>
    </row>
    <row r="44" spans="10:17" x14ac:dyDescent="0.2">
      <c r="J44" s="353"/>
      <c r="K44" s="354"/>
      <c r="L44" s="354"/>
      <c r="M44" s="355"/>
      <c r="N44" s="137"/>
      <c r="O44" s="59"/>
      <c r="P44" s="59"/>
      <c r="Q44" s="59"/>
    </row>
    <row r="45" spans="10:17" x14ac:dyDescent="0.2">
      <c r="J45" s="353"/>
      <c r="K45" s="354"/>
      <c r="L45" s="354"/>
      <c r="M45" s="355"/>
      <c r="N45" s="137"/>
      <c r="O45" s="59"/>
      <c r="P45" s="59"/>
      <c r="Q45" s="59"/>
    </row>
    <row r="46" spans="10:17" x14ac:dyDescent="0.2">
      <c r="J46" s="353"/>
      <c r="K46" s="354"/>
      <c r="L46" s="354"/>
      <c r="M46" s="355"/>
      <c r="N46" s="137"/>
      <c r="O46" s="59"/>
      <c r="P46" s="59"/>
      <c r="Q46" s="59"/>
    </row>
    <row r="47" spans="10:17" x14ac:dyDescent="0.2">
      <c r="J47" s="353"/>
      <c r="K47" s="354"/>
      <c r="L47" s="354"/>
      <c r="M47" s="355"/>
      <c r="N47" s="137"/>
      <c r="O47" s="59"/>
      <c r="P47" s="59"/>
      <c r="Q47" s="59"/>
    </row>
    <row r="48" spans="10:17" x14ac:dyDescent="0.2">
      <c r="J48" s="353"/>
      <c r="K48" s="354"/>
      <c r="L48" s="354"/>
      <c r="M48" s="355"/>
      <c r="N48" s="131"/>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6"/>
      <c r="K52" s="357"/>
      <c r="L52" s="357"/>
      <c r="M52" s="358"/>
      <c r="N52" s="138"/>
      <c r="O52" s="59"/>
      <c r="P52" s="59"/>
      <c r="Q52" s="59"/>
    </row>
    <row r="53" spans="10:17" x14ac:dyDescent="0.2">
      <c r="J53" s="350"/>
      <c r="K53" s="351"/>
      <c r="L53" s="351"/>
      <c r="M53" s="352"/>
      <c r="N53" s="136"/>
      <c r="O53" s="59"/>
      <c r="P53" s="59"/>
      <c r="Q53" s="59"/>
    </row>
    <row r="54" spans="10:17" x14ac:dyDescent="0.2">
      <c r="J54" s="353"/>
      <c r="K54" s="354"/>
      <c r="L54" s="354"/>
      <c r="M54" s="355"/>
      <c r="N54" s="137"/>
      <c r="O54" s="59"/>
      <c r="P54" s="59"/>
      <c r="Q54" s="59"/>
    </row>
    <row r="55" spans="10:17" x14ac:dyDescent="0.2">
      <c r="J55" s="353"/>
      <c r="K55" s="354"/>
      <c r="L55" s="354"/>
      <c r="M55" s="355"/>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6"/>
      <c r="K64" s="357"/>
      <c r="L64" s="357"/>
      <c r="M64" s="358"/>
      <c r="N64" s="131"/>
    </row>
  </sheetData>
  <mergeCells count="3">
    <mergeCell ref="D2:F2"/>
    <mergeCell ref="J40:M52"/>
    <mergeCell ref="J53:M64"/>
  </mergeCells>
  <phoneticPr fontId="13" type="noConversion"/>
  <conditionalFormatting sqref="J15">
    <cfRule type="cellIs" dxfId="291" priority="1" stopIfTrue="1" operator="equal">
      <formula>0</formula>
    </cfRule>
  </conditionalFormatting>
  <conditionalFormatting sqref="J20 J12 J14 J22:J26">
    <cfRule type="cellIs" dxfId="290" priority="14" stopIfTrue="1" operator="equal">
      <formula>0</formula>
    </cfRule>
  </conditionalFormatting>
  <conditionalFormatting sqref="J7:J9">
    <cfRule type="cellIs" dxfId="289" priority="13" stopIfTrue="1" operator="equal">
      <formula>0</formula>
    </cfRule>
  </conditionalFormatting>
  <conditionalFormatting sqref="J28">
    <cfRule type="cellIs" dxfId="288" priority="12" stopIfTrue="1" operator="equal">
      <formula>0</formula>
    </cfRule>
  </conditionalFormatting>
  <conditionalFormatting sqref="J17:J18">
    <cfRule type="cellIs" dxfId="287" priority="11" stopIfTrue="1" operator="equal">
      <formula>0</formula>
    </cfRule>
  </conditionalFormatting>
  <conditionalFormatting sqref="J21">
    <cfRule type="cellIs" dxfId="286" priority="10" stopIfTrue="1" operator="equal">
      <formula>0</formula>
    </cfRule>
  </conditionalFormatting>
  <conditionalFormatting sqref="J16">
    <cfRule type="cellIs" dxfId="285" priority="9" stopIfTrue="1" operator="equal">
      <formula>0</formula>
    </cfRule>
  </conditionalFormatting>
  <conditionalFormatting sqref="J4">
    <cfRule type="cellIs" dxfId="284" priority="8" stopIfTrue="1" operator="equal">
      <formula>0</formula>
    </cfRule>
  </conditionalFormatting>
  <conditionalFormatting sqref="J10">
    <cfRule type="cellIs" dxfId="283" priority="7" stopIfTrue="1" operator="equal">
      <formula>0</formula>
    </cfRule>
  </conditionalFormatting>
  <conditionalFormatting sqref="J11">
    <cfRule type="cellIs" dxfId="282" priority="6" stopIfTrue="1" operator="equal">
      <formula>0</formula>
    </cfRule>
  </conditionalFormatting>
  <conditionalFormatting sqref="J13">
    <cfRule type="cellIs" dxfId="281" priority="5" stopIfTrue="1" operator="equal">
      <formula>0</formula>
    </cfRule>
  </conditionalFormatting>
  <conditionalFormatting sqref="J19">
    <cfRule type="cellIs" dxfId="280" priority="4" stopIfTrue="1" operator="equal">
      <formula>0</formula>
    </cfRule>
  </conditionalFormatting>
  <conditionalFormatting sqref="J5:J6">
    <cfRule type="cellIs" dxfId="279" priority="3" stopIfTrue="1" operator="equal">
      <formula>0</formula>
    </cfRule>
  </conditionalFormatting>
  <conditionalFormatting sqref="J27 K4">
    <cfRule type="cellIs" dxfId="278" priority="2" stopIfTrue="1" operator="equal">
      <formula>0</formula>
    </cfRule>
  </conditionalFormatting>
  <pageMargins left="0" right="0" top="0" bottom="0" header="0.31496062992125984" footer="0.31496062992125984"/>
  <pageSetup paperSize="9" scale="94" orientation="portrait" horizontalDpi="4294967294" verticalDpi="4294967294" r:id="rId1"/>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D1:Q64"/>
  <sheetViews>
    <sheetView view="pageBreakPreview" topLeftCell="A41" zoomScale="60" zoomScaleNormal="69" workbookViewId="0">
      <selection activeCell="J1" sqref="J1:Q1048576"/>
    </sheetView>
  </sheetViews>
  <sheetFormatPr defaultRowHeight="12.75" x14ac:dyDescent="0.2"/>
  <cols>
    <col min="1" max="1" width="8.28515625" customWidth="1"/>
    <col min="10" max="10" width="17.42578125" customWidth="1"/>
    <col min="11" max="11" width="11.140625" style="70" customWidth="1"/>
    <col min="12" max="12" width="20.140625" bestFit="1" customWidth="1"/>
    <col min="13" max="13" width="17.42578125" customWidth="1"/>
    <col min="14" max="14" width="8" customWidth="1"/>
    <col min="16" max="16" width="11.140625" bestFit="1" customWidth="1"/>
  </cols>
  <sheetData>
    <row r="1" spans="4:13" ht="13.5" thickBot="1" x14ac:dyDescent="0.25"/>
    <row r="2" spans="4:13" ht="13.5" thickBot="1" x14ac:dyDescent="0.25">
      <c r="D2" s="362" t="s">
        <v>371</v>
      </c>
      <c r="E2" s="363"/>
      <c r="F2" s="364"/>
    </row>
    <row r="4" spans="4:13" ht="13.5" x14ac:dyDescent="0.2">
      <c r="J4" s="3" t="s">
        <v>30</v>
      </c>
      <c r="K4" s="116"/>
      <c r="L4" s="35" t="s">
        <v>23</v>
      </c>
      <c r="M4" s="59"/>
    </row>
    <row r="5" spans="4:13" ht="13.5" x14ac:dyDescent="0.2">
      <c r="J5" s="3" t="s">
        <v>30</v>
      </c>
      <c r="K5" s="35"/>
      <c r="L5" s="35" t="s">
        <v>344</v>
      </c>
      <c r="M5" s="59"/>
    </row>
    <row r="6" spans="4:13" ht="13.5" x14ac:dyDescent="0.2">
      <c r="J6" s="3" t="s">
        <v>30</v>
      </c>
      <c r="K6" s="35"/>
      <c r="L6" s="35" t="s">
        <v>206</v>
      </c>
      <c r="M6" s="59"/>
    </row>
    <row r="7" spans="4:13" ht="13.5" x14ac:dyDescent="0.2">
      <c r="J7" s="27" t="s">
        <v>29</v>
      </c>
      <c r="K7" s="35"/>
      <c r="L7" s="35" t="s">
        <v>21</v>
      </c>
      <c r="M7" s="59"/>
    </row>
    <row r="8" spans="4:13" ht="13.5" x14ac:dyDescent="0.2">
      <c r="J8" s="27" t="s">
        <v>29</v>
      </c>
      <c r="K8" s="35"/>
      <c r="L8" s="35" t="s">
        <v>39</v>
      </c>
      <c r="M8" s="59"/>
    </row>
    <row r="9" spans="4:13" ht="13.5" x14ac:dyDescent="0.2">
      <c r="J9" s="27" t="s">
        <v>29</v>
      </c>
      <c r="K9" s="35"/>
      <c r="L9" s="35" t="s">
        <v>150</v>
      </c>
      <c r="M9" s="59"/>
    </row>
    <row r="10" spans="4:13" ht="13.5" x14ac:dyDescent="0.2">
      <c r="J10" s="27" t="s">
        <v>29</v>
      </c>
      <c r="K10" s="35"/>
      <c r="L10" s="35" t="s">
        <v>207</v>
      </c>
      <c r="M10" s="59"/>
    </row>
    <row r="11" spans="4:13" ht="13.5" x14ac:dyDescent="0.2">
      <c r="J11" s="27" t="s">
        <v>29</v>
      </c>
      <c r="K11" s="35"/>
      <c r="L11" s="35" t="s">
        <v>149</v>
      </c>
      <c r="M11" s="59"/>
    </row>
    <row r="12" spans="4:13" ht="13.5" x14ac:dyDescent="0.2">
      <c r="J12" s="68" t="s">
        <v>29</v>
      </c>
      <c r="K12" s="35"/>
      <c r="L12" s="35" t="s">
        <v>123</v>
      </c>
      <c r="M12" s="59"/>
    </row>
    <row r="13" spans="4:13" ht="13.5" x14ac:dyDescent="0.2">
      <c r="J13" s="68" t="s">
        <v>25</v>
      </c>
      <c r="K13" s="35"/>
      <c r="L13" s="35" t="s">
        <v>113</v>
      </c>
      <c r="M13" s="59"/>
    </row>
    <row r="14" spans="4:13" ht="13.5" x14ac:dyDescent="0.2">
      <c r="J14" s="68" t="s">
        <v>25</v>
      </c>
      <c r="K14" s="35"/>
      <c r="L14" s="35" t="s">
        <v>222</v>
      </c>
      <c r="M14" s="59"/>
    </row>
    <row r="15" spans="4:13" ht="13.5" x14ac:dyDescent="0.2">
      <c r="J15" s="68" t="s">
        <v>25</v>
      </c>
      <c r="K15" s="35"/>
      <c r="L15" s="35" t="s">
        <v>232</v>
      </c>
      <c r="M15" s="59"/>
    </row>
    <row r="16" spans="4:13" ht="13.5" x14ac:dyDescent="0.2">
      <c r="J16" s="27" t="s">
        <v>25</v>
      </c>
      <c r="K16" s="35"/>
      <c r="L16" s="35" t="s">
        <v>221</v>
      </c>
      <c r="M16" s="59"/>
    </row>
    <row r="17" spans="10:13" ht="13.5" x14ac:dyDescent="0.2">
      <c r="J17" s="27" t="s">
        <v>25</v>
      </c>
      <c r="K17" s="35"/>
      <c r="L17" s="35" t="s">
        <v>125</v>
      </c>
      <c r="M17" s="59"/>
    </row>
    <row r="18" spans="10:13" ht="13.5" x14ac:dyDescent="0.2">
      <c r="J18" s="27" t="s">
        <v>25</v>
      </c>
      <c r="K18" s="35"/>
      <c r="L18" s="35" t="s">
        <v>335</v>
      </c>
      <c r="M18" s="59"/>
    </row>
    <row r="19" spans="10:13" ht="13.5" x14ac:dyDescent="0.2">
      <c r="J19" s="27" t="s">
        <v>25</v>
      </c>
      <c r="K19" s="35"/>
      <c r="L19" s="35" t="s">
        <v>170</v>
      </c>
      <c r="M19" s="59"/>
    </row>
    <row r="20" spans="10:13" ht="13.5" x14ac:dyDescent="0.2">
      <c r="J20" s="68" t="s">
        <v>25</v>
      </c>
      <c r="K20" s="35"/>
      <c r="L20" s="35" t="s">
        <v>47</v>
      </c>
      <c r="M20" s="59"/>
    </row>
    <row r="21" spans="10:13" ht="13.5" x14ac:dyDescent="0.2">
      <c r="J21" s="27" t="s">
        <v>25</v>
      </c>
      <c r="K21" s="35"/>
      <c r="L21" s="35" t="s">
        <v>152</v>
      </c>
      <c r="M21" s="59"/>
    </row>
    <row r="22" spans="10:13" ht="13.5" x14ac:dyDescent="0.2">
      <c r="J22" s="68" t="s">
        <v>25</v>
      </c>
      <c r="K22" s="35"/>
      <c r="L22" s="35" t="s">
        <v>22</v>
      </c>
      <c r="M22" s="59"/>
    </row>
    <row r="23" spans="10:13" ht="13.5" x14ac:dyDescent="0.2">
      <c r="J23" s="68" t="s">
        <v>25</v>
      </c>
      <c r="K23" s="35"/>
      <c r="L23" s="35" t="s">
        <v>204</v>
      </c>
      <c r="M23" s="59"/>
    </row>
    <row r="24" spans="10:13" ht="13.5" x14ac:dyDescent="0.2">
      <c r="J24" s="68" t="s">
        <v>25</v>
      </c>
      <c r="K24" s="35"/>
      <c r="L24" s="35" t="s">
        <v>57</v>
      </c>
      <c r="M24" s="59"/>
    </row>
    <row r="25" spans="10:13" ht="13.5" x14ac:dyDescent="0.2">
      <c r="J25" s="68" t="s">
        <v>26</v>
      </c>
      <c r="K25" s="35"/>
      <c r="L25" s="35" t="s">
        <v>40</v>
      </c>
      <c r="M25" s="59"/>
    </row>
    <row r="26" spans="10:13" ht="13.5" x14ac:dyDescent="0.2">
      <c r="J26" s="68" t="s">
        <v>26</v>
      </c>
      <c r="K26" s="35"/>
      <c r="L26" s="35" t="s">
        <v>88</v>
      </c>
      <c r="M26" s="59"/>
    </row>
    <row r="27" spans="10:13" ht="13.5" x14ac:dyDescent="0.2">
      <c r="J27" s="68" t="s">
        <v>26</v>
      </c>
      <c r="K27" s="35"/>
      <c r="L27" s="35" t="s">
        <v>208</v>
      </c>
      <c r="M27" s="59"/>
    </row>
    <row r="28" spans="10:13" ht="13.5" x14ac:dyDescent="0.2">
      <c r="J28" s="68" t="s">
        <v>26</v>
      </c>
      <c r="K28" s="35"/>
      <c r="L28" s="35" t="s">
        <v>1</v>
      </c>
      <c r="M28" s="59"/>
    </row>
    <row r="29" spans="10:13" ht="13.5" x14ac:dyDescent="0.2">
      <c r="J29" s="68" t="s">
        <v>26</v>
      </c>
      <c r="K29" s="35"/>
      <c r="L29" s="35" t="s">
        <v>356</v>
      </c>
      <c r="M29" s="59"/>
    </row>
    <row r="30" spans="10:13" ht="13.5" x14ac:dyDescent="0.2">
      <c r="J30" s="37"/>
      <c r="K30" s="35"/>
      <c r="L30" s="35"/>
      <c r="M30" s="59"/>
    </row>
    <row r="31" spans="10:13" ht="13.5" x14ac:dyDescent="0.2">
      <c r="J31" s="37"/>
      <c r="K31" s="35"/>
      <c r="L31" s="35"/>
      <c r="M31" s="59"/>
    </row>
    <row r="32" spans="10:13" ht="13.5" x14ac:dyDescent="0.2">
      <c r="J32" s="37"/>
      <c r="K32" s="35"/>
      <c r="L32" s="35"/>
      <c r="M32" s="59"/>
    </row>
    <row r="33" spans="10:17" ht="13.5" x14ac:dyDescent="0.2">
      <c r="J33" s="37"/>
      <c r="K33" s="35"/>
      <c r="L33" s="35"/>
      <c r="M33" s="59"/>
    </row>
    <row r="34" spans="10:17" ht="13.5" x14ac:dyDescent="0.2">
      <c r="J34" s="37"/>
      <c r="K34" s="35"/>
      <c r="L34" s="35"/>
      <c r="M34" s="59"/>
      <c r="N34" s="59" t="s">
        <v>261</v>
      </c>
      <c r="O34" s="60" t="s">
        <v>61</v>
      </c>
      <c r="P34" s="60" t="s">
        <v>62</v>
      </c>
      <c r="Q34" s="59" t="s">
        <v>124</v>
      </c>
    </row>
    <row r="35" spans="10:17" ht="13.5" x14ac:dyDescent="0.2">
      <c r="J35" s="37"/>
      <c r="K35" s="35"/>
      <c r="L35" s="35"/>
      <c r="M35" s="59"/>
      <c r="N35" s="59"/>
      <c r="O35" s="59" t="s">
        <v>223</v>
      </c>
      <c r="P35" s="59" t="s">
        <v>155</v>
      </c>
      <c r="Q35" s="59" t="s">
        <v>114</v>
      </c>
    </row>
    <row r="36" spans="10:17" ht="13.5" x14ac:dyDescent="0.2">
      <c r="J36" s="37"/>
      <c r="K36" s="35"/>
      <c r="L36" s="35"/>
      <c r="M36" s="59"/>
      <c r="N36" s="59"/>
      <c r="O36" s="59"/>
      <c r="P36" s="59"/>
      <c r="Q36" s="59"/>
    </row>
    <row r="37" spans="10:17" ht="13.5" x14ac:dyDescent="0.2">
      <c r="J37" s="37"/>
      <c r="K37" s="35"/>
      <c r="L37" s="35"/>
      <c r="M37" s="59"/>
      <c r="N37" s="59"/>
      <c r="O37" s="59"/>
      <c r="P37" s="60" t="s">
        <v>141</v>
      </c>
      <c r="Q37" s="59"/>
    </row>
    <row r="38" spans="10:17" ht="13.5" x14ac:dyDescent="0.2">
      <c r="J38" s="37"/>
      <c r="K38" s="35"/>
      <c r="L38" s="35"/>
      <c r="M38" s="59"/>
      <c r="N38" s="59"/>
      <c r="O38" s="59"/>
      <c r="P38" s="59"/>
      <c r="Q38" s="59"/>
    </row>
    <row r="39" spans="10:17" ht="13.5" x14ac:dyDescent="0.2">
      <c r="J39" s="37"/>
      <c r="K39" s="35"/>
      <c r="L39" s="35"/>
      <c r="M39" s="59"/>
      <c r="N39" s="59"/>
      <c r="O39" s="59" t="s">
        <v>64</v>
      </c>
      <c r="P39" s="60"/>
      <c r="Q39" s="60" t="s">
        <v>156</v>
      </c>
    </row>
    <row r="40" spans="10:17" x14ac:dyDescent="0.2">
      <c r="J40" s="350"/>
      <c r="K40" s="351"/>
      <c r="L40" s="351"/>
      <c r="M40" s="352"/>
      <c r="N40" s="131"/>
    </row>
    <row r="41" spans="10:17" x14ac:dyDescent="0.2">
      <c r="J41" s="353"/>
      <c r="K41" s="354"/>
      <c r="L41" s="354"/>
      <c r="M41" s="355"/>
      <c r="N41" s="131"/>
    </row>
    <row r="42" spans="10:17" x14ac:dyDescent="0.2">
      <c r="J42" s="353"/>
      <c r="K42" s="354"/>
      <c r="L42" s="354"/>
      <c r="M42" s="355"/>
      <c r="N42" s="137"/>
      <c r="O42" s="59"/>
      <c r="P42" s="59"/>
      <c r="Q42" s="59"/>
    </row>
    <row r="43" spans="10:17" x14ac:dyDescent="0.2">
      <c r="J43" s="353"/>
      <c r="K43" s="354"/>
      <c r="L43" s="354"/>
      <c r="M43" s="355"/>
      <c r="N43" s="137"/>
      <c r="O43" s="59"/>
      <c r="P43" s="59"/>
      <c r="Q43" s="59"/>
    </row>
    <row r="44" spans="10:17" x14ac:dyDescent="0.2">
      <c r="J44" s="353"/>
      <c r="K44" s="354"/>
      <c r="L44" s="354"/>
      <c r="M44" s="355"/>
      <c r="N44" s="137"/>
      <c r="O44" s="59"/>
      <c r="P44" s="59"/>
      <c r="Q44" s="59"/>
    </row>
    <row r="45" spans="10:17" x14ac:dyDescent="0.2">
      <c r="J45" s="353"/>
      <c r="K45" s="354"/>
      <c r="L45" s="354"/>
      <c r="M45" s="355"/>
      <c r="N45" s="137"/>
      <c r="O45" s="59"/>
      <c r="P45" s="59"/>
      <c r="Q45" s="59"/>
    </row>
    <row r="46" spans="10:17" x14ac:dyDescent="0.2">
      <c r="J46" s="353"/>
      <c r="K46" s="354"/>
      <c r="L46" s="354"/>
      <c r="M46" s="355"/>
      <c r="N46" s="137"/>
      <c r="O46" s="59"/>
      <c r="P46" s="59"/>
      <c r="Q46" s="59"/>
    </row>
    <row r="47" spans="10:17" x14ac:dyDescent="0.2">
      <c r="J47" s="353"/>
      <c r="K47" s="354"/>
      <c r="L47" s="354"/>
      <c r="M47" s="355"/>
      <c r="N47" s="137"/>
      <c r="O47" s="59"/>
      <c r="P47" s="59"/>
      <c r="Q47" s="59"/>
    </row>
    <row r="48" spans="10:17" x14ac:dyDescent="0.2">
      <c r="J48" s="353"/>
      <c r="K48" s="354"/>
      <c r="L48" s="354"/>
      <c r="M48" s="355"/>
      <c r="N48" s="131"/>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6"/>
      <c r="K52" s="357"/>
      <c r="L52" s="357"/>
      <c r="M52" s="358"/>
      <c r="N52" s="138"/>
      <c r="O52" s="59"/>
      <c r="P52" s="59"/>
      <c r="Q52" s="59"/>
    </row>
    <row r="53" spans="10:17" x14ac:dyDescent="0.2">
      <c r="J53" s="350"/>
      <c r="K53" s="351"/>
      <c r="L53" s="351"/>
      <c r="M53" s="352"/>
      <c r="N53" s="136"/>
      <c r="O53" s="59"/>
      <c r="P53" s="59"/>
      <c r="Q53" s="59"/>
    </row>
    <row r="54" spans="10:17" x14ac:dyDescent="0.2">
      <c r="J54" s="353"/>
      <c r="K54" s="354"/>
      <c r="L54" s="354"/>
      <c r="M54" s="355"/>
      <c r="N54" s="137"/>
      <c r="O54" s="59"/>
      <c r="P54" s="59"/>
      <c r="Q54" s="59"/>
    </row>
    <row r="55" spans="10:17" x14ac:dyDescent="0.2">
      <c r="J55" s="353"/>
      <c r="K55" s="354"/>
      <c r="L55" s="354"/>
      <c r="M55" s="355"/>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6"/>
      <c r="K64" s="357"/>
      <c r="L64" s="357"/>
      <c r="M64" s="358"/>
      <c r="N64" s="131"/>
    </row>
  </sheetData>
  <mergeCells count="3">
    <mergeCell ref="D2:F2"/>
    <mergeCell ref="J40:M52"/>
    <mergeCell ref="J53:M64"/>
  </mergeCells>
  <phoneticPr fontId="13" type="noConversion"/>
  <conditionalFormatting sqref="J15">
    <cfRule type="cellIs" dxfId="277" priority="1" stopIfTrue="1" operator="equal">
      <formula>0</formula>
    </cfRule>
  </conditionalFormatting>
  <conditionalFormatting sqref="J20 J12 J14 J22:J26">
    <cfRule type="cellIs" dxfId="276" priority="14" stopIfTrue="1" operator="equal">
      <formula>0</formula>
    </cfRule>
  </conditionalFormatting>
  <conditionalFormatting sqref="J7:J9">
    <cfRule type="cellIs" dxfId="275" priority="13" stopIfTrue="1" operator="equal">
      <formula>0</formula>
    </cfRule>
  </conditionalFormatting>
  <conditionalFormatting sqref="J28:J29">
    <cfRule type="cellIs" dxfId="274" priority="12" stopIfTrue="1" operator="equal">
      <formula>0</formula>
    </cfRule>
  </conditionalFormatting>
  <conditionalFormatting sqref="J17:J18">
    <cfRule type="cellIs" dxfId="273" priority="11" stopIfTrue="1" operator="equal">
      <formula>0</formula>
    </cfRule>
  </conditionalFormatting>
  <conditionalFormatting sqref="J21">
    <cfRule type="cellIs" dxfId="272" priority="10" stopIfTrue="1" operator="equal">
      <formula>0</formula>
    </cfRule>
  </conditionalFormatting>
  <conditionalFormatting sqref="J16">
    <cfRule type="cellIs" dxfId="271" priority="9" stopIfTrue="1" operator="equal">
      <formula>0</formula>
    </cfRule>
  </conditionalFormatting>
  <conditionalFormatting sqref="J4">
    <cfRule type="cellIs" dxfId="270" priority="8" stopIfTrue="1" operator="equal">
      <formula>0</formula>
    </cfRule>
  </conditionalFormatting>
  <conditionalFormatting sqref="J10">
    <cfRule type="cellIs" dxfId="269" priority="7" stopIfTrue="1" operator="equal">
      <formula>0</formula>
    </cfRule>
  </conditionalFormatting>
  <conditionalFormatting sqref="J11">
    <cfRule type="cellIs" dxfId="268" priority="6" stopIfTrue="1" operator="equal">
      <formula>0</formula>
    </cfRule>
  </conditionalFormatting>
  <conditionalFormatting sqref="J13">
    <cfRule type="cellIs" dxfId="267" priority="5" stopIfTrue="1" operator="equal">
      <formula>0</formula>
    </cfRule>
  </conditionalFormatting>
  <conditionalFormatting sqref="J19">
    <cfRule type="cellIs" dxfId="266" priority="4" stopIfTrue="1" operator="equal">
      <formula>0</formula>
    </cfRule>
  </conditionalFormatting>
  <conditionalFormatting sqref="J5:J6">
    <cfRule type="cellIs" dxfId="265" priority="3" stopIfTrue="1" operator="equal">
      <formula>0</formula>
    </cfRule>
  </conditionalFormatting>
  <conditionalFormatting sqref="J27 K4">
    <cfRule type="cellIs" dxfId="264" priority="2" stopIfTrue="1" operator="equal">
      <formula>0</formula>
    </cfRule>
  </conditionalFormatting>
  <pageMargins left="0" right="0" top="0" bottom="0" header="0.31496062992125984" footer="0.31496062992125984"/>
  <pageSetup paperSize="9" scale="95" orientation="portrait" horizontalDpi="4294967294" verticalDpi="4294967294" r:id="rId1"/>
  <rowBreaks count="2" manualBreakCount="2">
    <brk id="64" max="16" man="1"/>
    <brk id="149" max="15" man="1"/>
  </rowBreaks>
  <colBreaks count="1" manualBreakCount="1">
    <brk id="9" max="11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HP69"/>
  <sheetViews>
    <sheetView showZeros="0" topLeftCell="A40" zoomScale="80" zoomScaleNormal="80" zoomScaleSheetLayoutView="50" workbookViewId="0">
      <pane xSplit="2" topLeftCell="EB1" activePane="topRight" state="frozen"/>
      <selection pane="topRight" activeCell="FQ4" sqref="FQ4"/>
    </sheetView>
  </sheetViews>
  <sheetFormatPr defaultRowHeight="12.75" x14ac:dyDescent="0.2"/>
  <cols>
    <col min="1" max="1" width="3.28515625" style="4" customWidth="1"/>
    <col min="2" max="2" width="23.28515625" style="24" customWidth="1"/>
    <col min="3" max="3" width="5.28515625" style="4" customWidth="1"/>
    <col min="4" max="4" width="6.5703125" style="11" customWidth="1"/>
    <col min="5" max="5" width="6.5703125" style="4" customWidth="1"/>
    <col min="6" max="6" width="6.7109375" style="11" customWidth="1"/>
    <col min="7" max="7" width="7.5703125" style="4" customWidth="1"/>
    <col min="8" max="10" width="5.28515625" style="4" customWidth="1"/>
    <col min="11" max="11" width="5.140625" style="4" customWidth="1"/>
    <col min="12" max="12" width="6.5703125" style="4" customWidth="1"/>
    <col min="13" max="13" width="4.140625" style="4" customWidth="1"/>
    <col min="14" max="14" width="6" style="4" customWidth="1"/>
    <col min="15" max="18" width="4.140625" style="4" customWidth="1"/>
    <col min="19" max="19" width="10.85546875" style="4" customWidth="1"/>
    <col min="20" max="23" width="4.140625" style="4" customWidth="1"/>
    <col min="24" max="24" width="6.7109375" style="4" customWidth="1"/>
    <col min="25" max="28" width="4.140625" style="4" customWidth="1"/>
    <col min="29" max="29" width="7" style="4" customWidth="1"/>
    <col min="30" max="33" width="4.140625" style="4" customWidth="1"/>
    <col min="34" max="34" width="7.42578125" style="4" customWidth="1"/>
    <col min="35" max="38" width="4.140625" style="4" customWidth="1"/>
    <col min="39" max="39" width="8.28515625" style="4" customWidth="1"/>
    <col min="40" max="43" width="4.140625" style="4" customWidth="1"/>
    <col min="44" max="44" width="6.28515625" style="4" customWidth="1"/>
    <col min="45" max="48" width="4.140625" style="4" customWidth="1"/>
    <col min="49" max="49" width="6.28515625" style="4" customWidth="1"/>
    <col min="50" max="53" width="4.140625" style="4" customWidth="1"/>
    <col min="54" max="54" width="10.28515625" style="4" customWidth="1"/>
    <col min="55" max="58" width="4.140625" style="4" customWidth="1"/>
    <col min="59" max="59" width="5.7109375" style="4" customWidth="1"/>
    <col min="60" max="63" width="4.140625" style="4" customWidth="1"/>
    <col min="64" max="64" width="7" style="4" customWidth="1"/>
    <col min="65" max="68" width="4.140625" style="4" customWidth="1"/>
    <col min="69" max="69" width="7.85546875" style="4" customWidth="1"/>
    <col min="70" max="73" width="4.140625" style="4" customWidth="1"/>
    <col min="74" max="74" width="10.7109375" style="4" customWidth="1"/>
    <col min="75" max="78" width="4.140625" style="4" customWidth="1"/>
    <col min="79" max="79" width="3" style="4" customWidth="1"/>
    <col min="80" max="83" width="4.140625" style="4" customWidth="1"/>
    <col min="84" max="84" width="3" style="4" customWidth="1"/>
    <col min="85" max="88" width="4.140625" style="4" customWidth="1"/>
    <col min="89" max="89" width="7.42578125" style="4" customWidth="1"/>
    <col min="90" max="93" width="4.140625" style="4" customWidth="1"/>
    <col min="94" max="94" width="7.85546875" style="4" customWidth="1"/>
    <col min="95" max="98" width="4.140625" style="4" customWidth="1"/>
    <col min="99" max="99" width="8.5703125" style="4" customWidth="1"/>
    <col min="100" max="103" width="4.140625" style="4" customWidth="1"/>
    <col min="104" max="104" width="7.85546875" style="4" customWidth="1"/>
    <col min="105" max="108" width="4.140625" style="4" customWidth="1"/>
    <col min="109" max="109" width="4.5703125" style="4" customWidth="1"/>
    <col min="110" max="113" width="4.140625" style="4" customWidth="1"/>
    <col min="114" max="114" width="4.42578125" style="4" customWidth="1"/>
    <col min="115" max="118" width="4.140625" style="4" customWidth="1"/>
    <col min="119" max="119" width="11.28515625" style="4" customWidth="1"/>
    <col min="120" max="123" width="4.140625" style="4" customWidth="1"/>
    <col min="124" max="124" width="8.42578125" style="4" customWidth="1"/>
    <col min="125" max="128" width="4.140625" style="4" customWidth="1"/>
    <col min="129" max="129" width="5.85546875" style="4" customWidth="1"/>
    <col min="130" max="133" width="4.140625" style="4" customWidth="1"/>
    <col min="134" max="134" width="4" style="4" customWidth="1"/>
    <col min="135" max="138" width="4.140625" style="4" customWidth="1"/>
    <col min="139" max="139" width="10.7109375" style="4" customWidth="1"/>
    <col min="140" max="143" width="4.140625" style="4" customWidth="1"/>
    <col min="144" max="144" width="4.85546875" style="4" customWidth="1"/>
    <col min="145" max="148" width="4.140625" style="4" customWidth="1"/>
    <col min="149" max="149" width="8" style="4" customWidth="1"/>
    <col min="150" max="153" width="4.140625" style="4" customWidth="1"/>
    <col min="154" max="154" width="6.85546875" style="4" customWidth="1"/>
    <col min="155" max="158" width="4.140625" style="4" customWidth="1"/>
    <col min="159" max="159" width="6" style="4" customWidth="1"/>
    <col min="160" max="163" width="4.140625" style="4" customWidth="1"/>
    <col min="164" max="164" width="6.7109375" style="4" customWidth="1"/>
    <col min="165" max="168" width="4.140625" style="1" customWidth="1"/>
    <col min="169" max="169" width="4.7109375" style="1" customWidth="1"/>
    <col min="170" max="173" width="4.140625" style="1" customWidth="1"/>
    <col min="174" max="174" width="5.140625" style="1" customWidth="1"/>
    <col min="175" max="178" width="4.140625" style="4" customWidth="1"/>
    <col min="179" max="179" width="8.85546875" style="4" customWidth="1"/>
    <col min="180" max="183" width="4.140625" style="4" customWidth="1"/>
    <col min="184" max="184" width="7.28515625" style="4" customWidth="1"/>
    <col min="185" max="16384" width="9.140625" style="1"/>
  </cols>
  <sheetData>
    <row r="1" spans="1:224" ht="15" thickBot="1" x14ac:dyDescent="0.25">
      <c r="O1" s="318" t="s">
        <v>14</v>
      </c>
      <c r="P1" s="318"/>
      <c r="Q1" s="318"/>
      <c r="R1" s="318"/>
      <c r="S1" s="318"/>
      <c r="T1" s="319" t="s">
        <v>169</v>
      </c>
      <c r="U1" s="319"/>
      <c r="V1" s="319"/>
      <c r="W1" s="319"/>
      <c r="X1" s="319"/>
      <c r="Y1" s="273" t="s">
        <v>41</v>
      </c>
      <c r="Z1" s="273"/>
      <c r="AA1" s="273"/>
      <c r="AB1" s="273"/>
      <c r="AC1" s="273"/>
      <c r="AD1" s="273" t="s">
        <v>41</v>
      </c>
      <c r="AE1" s="273"/>
      <c r="AF1" s="273"/>
      <c r="AG1" s="273"/>
      <c r="AH1" s="273"/>
      <c r="AI1" s="273" t="s">
        <v>41</v>
      </c>
      <c r="AJ1" s="273"/>
      <c r="AK1" s="273"/>
      <c r="AL1" s="273"/>
      <c r="AM1" s="273"/>
      <c r="AN1" s="317" t="s">
        <v>182</v>
      </c>
      <c r="AO1" s="317"/>
      <c r="AP1" s="317"/>
      <c r="AQ1" s="317"/>
      <c r="AR1" s="317"/>
      <c r="AS1" s="273" t="s">
        <v>41</v>
      </c>
      <c r="AT1" s="273"/>
      <c r="AU1" s="273"/>
      <c r="AV1" s="273"/>
      <c r="AW1" s="273"/>
      <c r="AX1" s="273" t="s">
        <v>41</v>
      </c>
      <c r="AY1" s="273"/>
      <c r="AZ1" s="273"/>
      <c r="BA1" s="273"/>
      <c r="BB1" s="273"/>
      <c r="BC1" s="317" t="s">
        <v>186</v>
      </c>
      <c r="BD1" s="317"/>
      <c r="BE1" s="317"/>
      <c r="BF1" s="317"/>
      <c r="BG1" s="317"/>
      <c r="BH1" s="273" t="s">
        <v>41</v>
      </c>
      <c r="BI1" s="273"/>
      <c r="BJ1" s="273"/>
      <c r="BK1" s="273"/>
      <c r="BL1" s="273"/>
      <c r="BM1" s="273" t="s">
        <v>41</v>
      </c>
      <c r="BN1" s="273"/>
      <c r="BO1" s="273"/>
      <c r="BP1" s="273"/>
      <c r="BQ1" s="273"/>
      <c r="BR1" s="273" t="s">
        <v>41</v>
      </c>
      <c r="BS1" s="273"/>
      <c r="BT1" s="273"/>
      <c r="BU1" s="273"/>
      <c r="BV1" s="273"/>
      <c r="BW1" s="318" t="s">
        <v>14</v>
      </c>
      <c r="BX1" s="318"/>
      <c r="BY1" s="318"/>
      <c r="BZ1" s="318"/>
      <c r="CA1" s="318"/>
      <c r="CB1" s="318" t="s">
        <v>14</v>
      </c>
      <c r="CC1" s="318"/>
      <c r="CD1" s="318"/>
      <c r="CE1" s="318"/>
      <c r="CF1" s="318"/>
      <c r="CG1" s="320" t="s">
        <v>181</v>
      </c>
      <c r="CH1" s="320"/>
      <c r="CI1" s="320"/>
      <c r="CJ1" s="320"/>
      <c r="CK1" s="320"/>
      <c r="CL1" s="273" t="s">
        <v>41</v>
      </c>
      <c r="CM1" s="273"/>
      <c r="CN1" s="273"/>
      <c r="CO1" s="273"/>
      <c r="CP1" s="273"/>
      <c r="CQ1" s="273" t="s">
        <v>41</v>
      </c>
      <c r="CR1" s="273"/>
      <c r="CS1" s="273"/>
      <c r="CT1" s="273"/>
      <c r="CU1" s="273"/>
      <c r="CV1" s="274" t="s">
        <v>86</v>
      </c>
      <c r="CW1" s="274"/>
      <c r="CX1" s="274"/>
      <c r="CY1" s="274"/>
      <c r="CZ1" s="274"/>
      <c r="DA1" s="273" t="s">
        <v>41</v>
      </c>
      <c r="DB1" s="273"/>
      <c r="DC1" s="273"/>
      <c r="DD1" s="273"/>
      <c r="DE1" s="273"/>
      <c r="DF1" s="273" t="s">
        <v>41</v>
      </c>
      <c r="DG1" s="273"/>
      <c r="DH1" s="273"/>
      <c r="DI1" s="273"/>
      <c r="DJ1" s="273"/>
      <c r="DK1" s="273" t="s">
        <v>41</v>
      </c>
      <c r="DL1" s="273"/>
      <c r="DM1" s="273"/>
      <c r="DN1" s="273"/>
      <c r="DO1" s="273"/>
      <c r="DP1" s="274" t="s">
        <v>86</v>
      </c>
      <c r="DQ1" s="274"/>
      <c r="DR1" s="274"/>
      <c r="DS1" s="274"/>
      <c r="DT1" s="274"/>
      <c r="DU1" s="273" t="s">
        <v>41</v>
      </c>
      <c r="DV1" s="273"/>
      <c r="DW1" s="273"/>
      <c r="DX1" s="273"/>
      <c r="DY1" s="273"/>
      <c r="DZ1" s="280" t="s">
        <v>475</v>
      </c>
      <c r="EA1" s="281"/>
      <c r="EB1" s="281"/>
      <c r="EC1" s="281"/>
      <c r="ED1" s="282"/>
      <c r="EE1" s="273" t="s">
        <v>41</v>
      </c>
      <c r="EF1" s="273"/>
      <c r="EG1" s="273"/>
      <c r="EH1" s="273"/>
      <c r="EI1" s="273"/>
      <c r="EJ1" s="273" t="s">
        <v>41</v>
      </c>
      <c r="EK1" s="273"/>
      <c r="EL1" s="273"/>
      <c r="EM1" s="273"/>
      <c r="EN1" s="273"/>
      <c r="EO1" s="274" t="s">
        <v>86</v>
      </c>
      <c r="EP1" s="274"/>
      <c r="EQ1" s="274"/>
      <c r="ER1" s="274"/>
      <c r="ES1" s="274"/>
      <c r="ET1" s="273" t="s">
        <v>192</v>
      </c>
      <c r="EU1" s="273"/>
      <c r="EV1" s="273"/>
      <c r="EW1" s="273"/>
      <c r="EX1" s="273"/>
      <c r="EY1" s="273" t="s">
        <v>119</v>
      </c>
      <c r="EZ1" s="273"/>
      <c r="FA1" s="273"/>
      <c r="FB1" s="273"/>
      <c r="FC1" s="273"/>
      <c r="FD1" s="273" t="s">
        <v>120</v>
      </c>
      <c r="FE1" s="273"/>
      <c r="FF1" s="273"/>
      <c r="FG1" s="273"/>
      <c r="FH1" s="273"/>
      <c r="FI1" s="295" t="s">
        <v>121</v>
      </c>
      <c r="FJ1" s="296"/>
      <c r="FK1" s="296"/>
      <c r="FL1" s="296"/>
      <c r="FM1" s="297"/>
      <c r="FN1" s="286"/>
      <c r="FO1" s="287"/>
      <c r="FP1" s="287"/>
      <c r="FQ1" s="287"/>
      <c r="FR1" s="288"/>
      <c r="FS1" s="286"/>
      <c r="FT1" s="287"/>
      <c r="FU1" s="287"/>
      <c r="FV1" s="287"/>
      <c r="FW1" s="288"/>
      <c r="FX1" s="286"/>
      <c r="FY1" s="287"/>
      <c r="FZ1" s="287"/>
      <c r="GA1" s="287"/>
      <c r="GB1" s="288"/>
    </row>
    <row r="2" spans="1:224" s="2" customFormat="1" ht="12.75" customHeight="1" x14ac:dyDescent="0.2">
      <c r="A2" s="304" t="s">
        <v>31</v>
      </c>
      <c r="B2" s="308" t="s">
        <v>2</v>
      </c>
      <c r="C2" s="306" t="s">
        <v>19</v>
      </c>
      <c r="D2" s="309" t="s">
        <v>34</v>
      </c>
      <c r="E2" s="306" t="s">
        <v>6</v>
      </c>
      <c r="F2" s="309" t="s">
        <v>7</v>
      </c>
      <c r="G2" s="306" t="s">
        <v>44</v>
      </c>
      <c r="H2" s="306" t="s">
        <v>45</v>
      </c>
      <c r="I2" s="306" t="s">
        <v>27</v>
      </c>
      <c r="J2" s="306" t="s">
        <v>28</v>
      </c>
      <c r="K2" s="306" t="s">
        <v>15</v>
      </c>
      <c r="L2" s="306" t="s">
        <v>8</v>
      </c>
      <c r="M2" s="306" t="s">
        <v>54</v>
      </c>
      <c r="N2" s="306" t="s">
        <v>9</v>
      </c>
      <c r="O2" s="278">
        <v>43350</v>
      </c>
      <c r="P2" s="279"/>
      <c r="Q2" s="279"/>
      <c r="R2" s="279"/>
      <c r="S2" s="279"/>
      <c r="T2" s="278">
        <v>43356</v>
      </c>
      <c r="U2" s="279"/>
      <c r="V2" s="279"/>
      <c r="W2" s="279"/>
      <c r="X2" s="279"/>
      <c r="Y2" s="278">
        <v>43362</v>
      </c>
      <c r="Z2" s="279"/>
      <c r="AA2" s="279"/>
      <c r="AB2" s="279"/>
      <c r="AC2" s="279"/>
      <c r="AD2" s="278">
        <v>43367</v>
      </c>
      <c r="AE2" s="279"/>
      <c r="AF2" s="279"/>
      <c r="AG2" s="279"/>
      <c r="AH2" s="279"/>
      <c r="AI2" s="278">
        <v>43381</v>
      </c>
      <c r="AJ2" s="279"/>
      <c r="AK2" s="279"/>
      <c r="AL2" s="279"/>
      <c r="AM2" s="279"/>
      <c r="AN2" s="278">
        <v>43388</v>
      </c>
      <c r="AO2" s="279"/>
      <c r="AP2" s="279"/>
      <c r="AQ2" s="279"/>
      <c r="AR2" s="279"/>
      <c r="AS2" s="278">
        <v>43391</v>
      </c>
      <c r="AT2" s="279"/>
      <c r="AU2" s="279"/>
      <c r="AV2" s="279"/>
      <c r="AW2" s="279"/>
      <c r="AX2" s="278">
        <v>43398</v>
      </c>
      <c r="AY2" s="279"/>
      <c r="AZ2" s="279"/>
      <c r="BA2" s="279"/>
      <c r="BB2" s="279"/>
      <c r="BC2" s="278">
        <v>43416</v>
      </c>
      <c r="BD2" s="279"/>
      <c r="BE2" s="279"/>
      <c r="BF2" s="279"/>
      <c r="BG2" s="279"/>
      <c r="BH2" s="278">
        <v>43420</v>
      </c>
      <c r="BI2" s="279"/>
      <c r="BJ2" s="279"/>
      <c r="BK2" s="279"/>
      <c r="BL2" s="279"/>
      <c r="BM2" s="278">
        <v>43423</v>
      </c>
      <c r="BN2" s="279"/>
      <c r="BO2" s="279"/>
      <c r="BP2" s="279"/>
      <c r="BQ2" s="279"/>
      <c r="BR2" s="278">
        <v>43433</v>
      </c>
      <c r="BS2" s="279"/>
      <c r="BT2" s="279"/>
      <c r="BU2" s="279"/>
      <c r="BV2" s="279"/>
      <c r="BW2" s="278">
        <v>43486</v>
      </c>
      <c r="BX2" s="279"/>
      <c r="BY2" s="279"/>
      <c r="BZ2" s="279"/>
      <c r="CA2" s="279"/>
      <c r="CB2" s="278">
        <v>43500</v>
      </c>
      <c r="CC2" s="279"/>
      <c r="CD2" s="279"/>
      <c r="CE2" s="279"/>
      <c r="CF2" s="279"/>
      <c r="CG2" s="278">
        <v>43507</v>
      </c>
      <c r="CH2" s="279"/>
      <c r="CI2" s="279"/>
      <c r="CJ2" s="279"/>
      <c r="CK2" s="279"/>
      <c r="CL2" s="278">
        <v>43514</v>
      </c>
      <c r="CM2" s="279"/>
      <c r="CN2" s="279"/>
      <c r="CO2" s="279"/>
      <c r="CP2" s="279"/>
      <c r="CQ2" s="278">
        <v>43517</v>
      </c>
      <c r="CR2" s="279"/>
      <c r="CS2" s="279"/>
      <c r="CT2" s="279"/>
      <c r="CU2" s="279"/>
      <c r="CV2" s="278">
        <v>43528</v>
      </c>
      <c r="CW2" s="279"/>
      <c r="CX2" s="279"/>
      <c r="CY2" s="279"/>
      <c r="CZ2" s="279"/>
      <c r="DA2" s="278">
        <v>43535</v>
      </c>
      <c r="DB2" s="279"/>
      <c r="DC2" s="279"/>
      <c r="DD2" s="279"/>
      <c r="DE2" s="279"/>
      <c r="DF2" s="278">
        <v>43545</v>
      </c>
      <c r="DG2" s="279"/>
      <c r="DH2" s="279"/>
      <c r="DI2" s="279"/>
      <c r="DJ2" s="279"/>
      <c r="DK2" s="278">
        <v>43549</v>
      </c>
      <c r="DL2" s="279"/>
      <c r="DM2" s="279"/>
      <c r="DN2" s="279"/>
      <c r="DO2" s="279"/>
      <c r="DP2" s="278">
        <v>43552</v>
      </c>
      <c r="DQ2" s="279"/>
      <c r="DR2" s="279"/>
      <c r="DS2" s="279"/>
      <c r="DT2" s="279"/>
      <c r="DU2" s="278">
        <v>43556</v>
      </c>
      <c r="DV2" s="279"/>
      <c r="DW2" s="279"/>
      <c r="DX2" s="279"/>
      <c r="DY2" s="279"/>
      <c r="DZ2" s="278">
        <v>43563</v>
      </c>
      <c r="EA2" s="279"/>
      <c r="EB2" s="279"/>
      <c r="EC2" s="279"/>
      <c r="ED2" s="279"/>
      <c r="EE2" s="278">
        <v>43566</v>
      </c>
      <c r="EF2" s="279"/>
      <c r="EG2" s="279"/>
      <c r="EH2" s="279"/>
      <c r="EI2" s="279"/>
      <c r="EJ2" s="278">
        <v>43575</v>
      </c>
      <c r="EK2" s="279"/>
      <c r="EL2" s="279"/>
      <c r="EM2" s="279"/>
      <c r="EN2" s="279"/>
      <c r="EO2" s="278">
        <v>43587</v>
      </c>
      <c r="EP2" s="279"/>
      <c r="EQ2" s="279"/>
      <c r="ER2" s="279"/>
      <c r="ES2" s="279"/>
      <c r="ET2" s="298">
        <v>43602</v>
      </c>
      <c r="EU2" s="299"/>
      <c r="EV2" s="299"/>
      <c r="EW2" s="299"/>
      <c r="EX2" s="300"/>
      <c r="EY2" s="298">
        <v>43609</v>
      </c>
      <c r="EZ2" s="299"/>
      <c r="FA2" s="299"/>
      <c r="FB2" s="299"/>
      <c r="FC2" s="300"/>
      <c r="FD2" s="298">
        <v>43615</v>
      </c>
      <c r="FE2" s="299"/>
      <c r="FF2" s="299"/>
      <c r="FG2" s="299"/>
      <c r="FH2" s="300"/>
      <c r="FI2" s="298">
        <v>43622</v>
      </c>
      <c r="FJ2" s="299"/>
      <c r="FK2" s="299"/>
      <c r="FL2" s="299"/>
      <c r="FM2" s="300"/>
      <c r="FN2" s="289"/>
      <c r="FO2" s="290"/>
      <c r="FP2" s="290"/>
      <c r="FQ2" s="290"/>
      <c r="FR2" s="291"/>
      <c r="FS2" s="289"/>
      <c r="FT2" s="290"/>
      <c r="FU2" s="290"/>
      <c r="FV2" s="290"/>
      <c r="FW2" s="291"/>
      <c r="FX2" s="289"/>
      <c r="FY2" s="290"/>
      <c r="FZ2" s="290"/>
      <c r="GA2" s="290"/>
      <c r="GB2" s="303"/>
    </row>
    <row r="3" spans="1:224" s="2" customFormat="1" ht="33" customHeight="1" x14ac:dyDescent="0.2">
      <c r="A3" s="305"/>
      <c r="B3" s="259"/>
      <c r="C3" s="307"/>
      <c r="D3" s="310"/>
      <c r="E3" s="307"/>
      <c r="F3" s="310"/>
      <c r="G3" s="307"/>
      <c r="H3" s="307"/>
      <c r="I3" s="307"/>
      <c r="J3" s="307"/>
      <c r="K3" s="307" t="s">
        <v>3</v>
      </c>
      <c r="L3" s="307" t="s">
        <v>4</v>
      </c>
      <c r="M3" s="307" t="s">
        <v>4</v>
      </c>
      <c r="N3" s="307"/>
      <c r="O3" s="313" t="s">
        <v>271</v>
      </c>
      <c r="P3" s="314"/>
      <c r="Q3" s="314"/>
      <c r="R3" s="314"/>
      <c r="S3" s="314"/>
      <c r="T3" s="315" t="s">
        <v>281</v>
      </c>
      <c r="U3" s="316"/>
      <c r="V3" s="316"/>
      <c r="W3" s="316"/>
      <c r="X3" s="316"/>
      <c r="Y3" s="301" t="s">
        <v>294</v>
      </c>
      <c r="Z3" s="302"/>
      <c r="AA3" s="302"/>
      <c r="AB3" s="302"/>
      <c r="AC3" s="302"/>
      <c r="AD3" s="301" t="s">
        <v>301</v>
      </c>
      <c r="AE3" s="302"/>
      <c r="AF3" s="302"/>
      <c r="AG3" s="302"/>
      <c r="AH3" s="302"/>
      <c r="AI3" s="301" t="s">
        <v>313</v>
      </c>
      <c r="AJ3" s="302"/>
      <c r="AK3" s="302"/>
      <c r="AL3" s="302"/>
      <c r="AM3" s="302"/>
      <c r="AN3" s="311" t="s">
        <v>327</v>
      </c>
      <c r="AO3" s="312"/>
      <c r="AP3" s="312"/>
      <c r="AQ3" s="312"/>
      <c r="AR3" s="312"/>
      <c r="AS3" s="301" t="s">
        <v>331</v>
      </c>
      <c r="AT3" s="302"/>
      <c r="AU3" s="302"/>
      <c r="AV3" s="302"/>
      <c r="AW3" s="302"/>
      <c r="AX3" s="301" t="s">
        <v>339</v>
      </c>
      <c r="AY3" s="302"/>
      <c r="AZ3" s="302"/>
      <c r="BA3" s="302"/>
      <c r="BB3" s="302"/>
      <c r="BC3" s="311" t="s">
        <v>366</v>
      </c>
      <c r="BD3" s="312"/>
      <c r="BE3" s="312"/>
      <c r="BF3" s="312"/>
      <c r="BG3" s="312"/>
      <c r="BH3" s="301" t="s">
        <v>373</v>
      </c>
      <c r="BI3" s="302"/>
      <c r="BJ3" s="302"/>
      <c r="BK3" s="302"/>
      <c r="BL3" s="302"/>
      <c r="BM3" s="301" t="s">
        <v>381</v>
      </c>
      <c r="BN3" s="302"/>
      <c r="BO3" s="302"/>
      <c r="BP3" s="302"/>
      <c r="BQ3" s="302"/>
      <c r="BR3" s="301" t="s">
        <v>395</v>
      </c>
      <c r="BS3" s="302"/>
      <c r="BT3" s="302"/>
      <c r="BU3" s="302"/>
      <c r="BV3" s="302"/>
      <c r="BW3" s="313" t="s">
        <v>425</v>
      </c>
      <c r="BX3" s="314"/>
      <c r="BY3" s="314"/>
      <c r="BZ3" s="314"/>
      <c r="CA3" s="314"/>
      <c r="CB3" s="313" t="s">
        <v>433</v>
      </c>
      <c r="CC3" s="314"/>
      <c r="CD3" s="314"/>
      <c r="CE3" s="314"/>
      <c r="CF3" s="314"/>
      <c r="CG3" s="324" t="s">
        <v>437</v>
      </c>
      <c r="CH3" s="325"/>
      <c r="CI3" s="325"/>
      <c r="CJ3" s="325"/>
      <c r="CK3" s="325"/>
      <c r="CL3" s="301" t="s">
        <v>444</v>
      </c>
      <c r="CM3" s="302"/>
      <c r="CN3" s="302"/>
      <c r="CO3" s="302"/>
      <c r="CP3" s="302"/>
      <c r="CQ3" s="301" t="s">
        <v>453</v>
      </c>
      <c r="CR3" s="302"/>
      <c r="CS3" s="302"/>
      <c r="CT3" s="302"/>
      <c r="CU3" s="302"/>
      <c r="CV3" s="275" t="s">
        <v>460</v>
      </c>
      <c r="CW3" s="276"/>
      <c r="CX3" s="276"/>
      <c r="CY3" s="276"/>
      <c r="CZ3" s="277"/>
      <c r="DA3" s="301" t="s">
        <v>472</v>
      </c>
      <c r="DB3" s="302"/>
      <c r="DC3" s="302"/>
      <c r="DD3" s="302"/>
      <c r="DE3" s="302"/>
      <c r="DF3" s="301" t="s">
        <v>490</v>
      </c>
      <c r="DG3" s="302"/>
      <c r="DH3" s="302"/>
      <c r="DI3" s="302"/>
      <c r="DJ3" s="302"/>
      <c r="DK3" s="301" t="s">
        <v>498</v>
      </c>
      <c r="DL3" s="302"/>
      <c r="DM3" s="302"/>
      <c r="DN3" s="302"/>
      <c r="DO3" s="302"/>
      <c r="DP3" s="275" t="s">
        <v>502</v>
      </c>
      <c r="DQ3" s="276"/>
      <c r="DR3" s="276"/>
      <c r="DS3" s="276"/>
      <c r="DT3" s="277"/>
      <c r="DU3" s="301" t="s">
        <v>509</v>
      </c>
      <c r="DV3" s="302"/>
      <c r="DW3" s="302"/>
      <c r="DX3" s="302"/>
      <c r="DY3" s="302"/>
      <c r="DZ3" s="321" t="s">
        <v>518</v>
      </c>
      <c r="EA3" s="322"/>
      <c r="EB3" s="322"/>
      <c r="EC3" s="322"/>
      <c r="ED3" s="323"/>
      <c r="EE3" s="301" t="s">
        <v>523</v>
      </c>
      <c r="EF3" s="302"/>
      <c r="EG3" s="302"/>
      <c r="EH3" s="302"/>
      <c r="EI3" s="302"/>
      <c r="EJ3" s="301" t="s">
        <v>532</v>
      </c>
      <c r="EK3" s="302"/>
      <c r="EL3" s="302"/>
      <c r="EM3" s="302"/>
      <c r="EN3" s="302"/>
      <c r="EO3" s="275" t="s">
        <v>540</v>
      </c>
      <c r="EP3" s="276"/>
      <c r="EQ3" s="276"/>
      <c r="ER3" s="276"/>
      <c r="ES3" s="277"/>
      <c r="ET3" s="301" t="s">
        <v>554</v>
      </c>
      <c r="EU3" s="302"/>
      <c r="EV3" s="302"/>
      <c r="EW3" s="302"/>
      <c r="EX3" s="302"/>
      <c r="EY3" s="301" t="s">
        <v>581</v>
      </c>
      <c r="EZ3" s="302"/>
      <c r="FA3" s="302"/>
      <c r="FB3" s="302"/>
      <c r="FC3" s="302"/>
      <c r="FD3" s="301" t="s">
        <v>617</v>
      </c>
      <c r="FE3" s="302"/>
      <c r="FF3" s="302"/>
      <c r="FG3" s="302"/>
      <c r="FH3" s="302"/>
      <c r="FI3" s="301" t="s">
        <v>618</v>
      </c>
      <c r="FJ3" s="302"/>
      <c r="FK3" s="302"/>
      <c r="FL3" s="302"/>
      <c r="FM3" s="302"/>
      <c r="FN3" s="283"/>
      <c r="FO3" s="284"/>
      <c r="FP3" s="284"/>
      <c r="FQ3" s="284"/>
      <c r="FR3" s="285"/>
      <c r="FS3" s="283"/>
      <c r="FT3" s="284"/>
      <c r="FU3" s="284"/>
      <c r="FV3" s="284"/>
      <c r="FW3" s="285"/>
      <c r="FX3" s="283"/>
      <c r="FY3" s="284"/>
      <c r="FZ3" s="284"/>
      <c r="GA3" s="284"/>
      <c r="GB3" s="285"/>
    </row>
    <row r="4" spans="1:224" s="2" customFormat="1" ht="49.5" customHeight="1" x14ac:dyDescent="0.2">
      <c r="A4" s="305"/>
      <c r="B4" s="259"/>
      <c r="C4" s="307"/>
      <c r="D4" s="310"/>
      <c r="E4" s="307"/>
      <c r="F4" s="310"/>
      <c r="G4" s="307"/>
      <c r="H4" s="307"/>
      <c r="I4" s="307"/>
      <c r="J4" s="307"/>
      <c r="K4" s="307"/>
      <c r="L4" s="307"/>
      <c r="M4" s="307"/>
      <c r="N4" s="307"/>
      <c r="O4" s="18" t="s">
        <v>5</v>
      </c>
      <c r="P4" s="17" t="s">
        <v>16</v>
      </c>
      <c r="Q4" s="17" t="s">
        <v>10</v>
      </c>
      <c r="R4" s="17" t="s">
        <v>11</v>
      </c>
      <c r="S4" s="17" t="s">
        <v>12</v>
      </c>
      <c r="T4" s="18" t="s">
        <v>5</v>
      </c>
      <c r="U4" s="17" t="s">
        <v>16</v>
      </c>
      <c r="V4" s="17" t="s">
        <v>10</v>
      </c>
      <c r="W4" s="17" t="s">
        <v>11</v>
      </c>
      <c r="X4" s="17" t="s">
        <v>12</v>
      </c>
      <c r="Y4" s="18" t="s">
        <v>5</v>
      </c>
      <c r="Z4" s="17" t="s">
        <v>16</v>
      </c>
      <c r="AA4" s="17" t="s">
        <v>10</v>
      </c>
      <c r="AB4" s="17" t="s">
        <v>11</v>
      </c>
      <c r="AC4" s="17" t="s">
        <v>12</v>
      </c>
      <c r="AD4" s="18" t="s">
        <v>5</v>
      </c>
      <c r="AE4" s="17" t="s">
        <v>16</v>
      </c>
      <c r="AF4" s="17" t="s">
        <v>10</v>
      </c>
      <c r="AG4" s="17" t="s">
        <v>11</v>
      </c>
      <c r="AH4" s="17" t="s">
        <v>12</v>
      </c>
      <c r="AI4" s="18" t="s">
        <v>5</v>
      </c>
      <c r="AJ4" s="17" t="s">
        <v>16</v>
      </c>
      <c r="AK4" s="17" t="s">
        <v>10</v>
      </c>
      <c r="AL4" s="17" t="s">
        <v>11</v>
      </c>
      <c r="AM4" s="17" t="s">
        <v>12</v>
      </c>
      <c r="AN4" s="18" t="s">
        <v>5</v>
      </c>
      <c r="AO4" s="17" t="s">
        <v>16</v>
      </c>
      <c r="AP4" s="17" t="s">
        <v>10</v>
      </c>
      <c r="AQ4" s="17" t="s">
        <v>11</v>
      </c>
      <c r="AR4" s="17" t="s">
        <v>12</v>
      </c>
      <c r="AS4" s="18" t="s">
        <v>5</v>
      </c>
      <c r="AT4" s="17" t="s">
        <v>16</v>
      </c>
      <c r="AU4" s="17" t="s">
        <v>10</v>
      </c>
      <c r="AV4" s="17" t="s">
        <v>11</v>
      </c>
      <c r="AW4" s="17" t="s">
        <v>12</v>
      </c>
      <c r="AX4" s="18" t="s">
        <v>5</v>
      </c>
      <c r="AY4" s="17" t="s">
        <v>16</v>
      </c>
      <c r="AZ4" s="17" t="s">
        <v>10</v>
      </c>
      <c r="BA4" s="17" t="s">
        <v>11</v>
      </c>
      <c r="BB4" s="17" t="s">
        <v>12</v>
      </c>
      <c r="BC4" s="18" t="s">
        <v>5</v>
      </c>
      <c r="BD4" s="17" t="s">
        <v>16</v>
      </c>
      <c r="BE4" s="17" t="s">
        <v>10</v>
      </c>
      <c r="BF4" s="17" t="s">
        <v>11</v>
      </c>
      <c r="BG4" s="17" t="s">
        <v>12</v>
      </c>
      <c r="BH4" s="18" t="s">
        <v>5</v>
      </c>
      <c r="BI4" s="17" t="s">
        <v>16</v>
      </c>
      <c r="BJ4" s="17" t="s">
        <v>10</v>
      </c>
      <c r="BK4" s="17" t="s">
        <v>11</v>
      </c>
      <c r="BL4" s="17" t="s">
        <v>12</v>
      </c>
      <c r="BM4" s="18" t="s">
        <v>5</v>
      </c>
      <c r="BN4" s="17" t="s">
        <v>16</v>
      </c>
      <c r="BO4" s="17" t="s">
        <v>10</v>
      </c>
      <c r="BP4" s="17" t="s">
        <v>11</v>
      </c>
      <c r="BQ4" s="17" t="s">
        <v>12</v>
      </c>
      <c r="BR4" s="18" t="s">
        <v>5</v>
      </c>
      <c r="BS4" s="17" t="s">
        <v>16</v>
      </c>
      <c r="BT4" s="17" t="s">
        <v>10</v>
      </c>
      <c r="BU4" s="17" t="s">
        <v>11</v>
      </c>
      <c r="BV4" s="17" t="s">
        <v>12</v>
      </c>
      <c r="BW4" s="18" t="s">
        <v>5</v>
      </c>
      <c r="BX4" s="17" t="s">
        <v>16</v>
      </c>
      <c r="BY4" s="17" t="s">
        <v>10</v>
      </c>
      <c r="BZ4" s="17" t="s">
        <v>11</v>
      </c>
      <c r="CA4" s="17" t="s">
        <v>12</v>
      </c>
      <c r="CB4" s="18" t="s">
        <v>5</v>
      </c>
      <c r="CC4" s="17" t="s">
        <v>16</v>
      </c>
      <c r="CD4" s="17" t="s">
        <v>10</v>
      </c>
      <c r="CE4" s="17" t="s">
        <v>11</v>
      </c>
      <c r="CF4" s="17" t="s">
        <v>12</v>
      </c>
      <c r="CG4" s="18" t="s">
        <v>5</v>
      </c>
      <c r="CH4" s="17" t="s">
        <v>16</v>
      </c>
      <c r="CI4" s="17" t="s">
        <v>10</v>
      </c>
      <c r="CJ4" s="17" t="s">
        <v>11</v>
      </c>
      <c r="CK4" s="17" t="s">
        <v>12</v>
      </c>
      <c r="CL4" s="18" t="s">
        <v>5</v>
      </c>
      <c r="CM4" s="17" t="s">
        <v>16</v>
      </c>
      <c r="CN4" s="17" t="s">
        <v>10</v>
      </c>
      <c r="CO4" s="17" t="s">
        <v>11</v>
      </c>
      <c r="CP4" s="17" t="s">
        <v>12</v>
      </c>
      <c r="CQ4" s="18" t="s">
        <v>5</v>
      </c>
      <c r="CR4" s="17" t="s">
        <v>16</v>
      </c>
      <c r="CS4" s="17" t="s">
        <v>10</v>
      </c>
      <c r="CT4" s="17" t="s">
        <v>11</v>
      </c>
      <c r="CU4" s="17" t="s">
        <v>12</v>
      </c>
      <c r="CV4" s="18" t="s">
        <v>5</v>
      </c>
      <c r="CW4" s="17" t="s">
        <v>16</v>
      </c>
      <c r="CX4" s="17" t="s">
        <v>10</v>
      </c>
      <c r="CY4" s="17" t="s">
        <v>11</v>
      </c>
      <c r="CZ4" s="17" t="s">
        <v>12</v>
      </c>
      <c r="DA4" s="18" t="s">
        <v>5</v>
      </c>
      <c r="DB4" s="17" t="s">
        <v>16</v>
      </c>
      <c r="DC4" s="17" t="s">
        <v>10</v>
      </c>
      <c r="DD4" s="17" t="s">
        <v>11</v>
      </c>
      <c r="DE4" s="17" t="s">
        <v>12</v>
      </c>
      <c r="DF4" s="18" t="s">
        <v>5</v>
      </c>
      <c r="DG4" s="17" t="s">
        <v>16</v>
      </c>
      <c r="DH4" s="17" t="s">
        <v>10</v>
      </c>
      <c r="DI4" s="17" t="s">
        <v>11</v>
      </c>
      <c r="DJ4" s="19" t="s">
        <v>12</v>
      </c>
      <c r="DK4" s="18" t="s">
        <v>5</v>
      </c>
      <c r="DL4" s="17" t="s">
        <v>16</v>
      </c>
      <c r="DM4" s="17" t="s">
        <v>10</v>
      </c>
      <c r="DN4" s="17" t="s">
        <v>11</v>
      </c>
      <c r="DO4" s="19" t="s">
        <v>12</v>
      </c>
      <c r="DP4" s="18" t="s">
        <v>5</v>
      </c>
      <c r="DQ4" s="17" t="s">
        <v>16</v>
      </c>
      <c r="DR4" s="17" t="s">
        <v>10</v>
      </c>
      <c r="DS4" s="17" t="s">
        <v>11</v>
      </c>
      <c r="DT4" s="19" t="s">
        <v>12</v>
      </c>
      <c r="DU4" s="20" t="s">
        <v>5</v>
      </c>
      <c r="DV4" s="21" t="s">
        <v>16</v>
      </c>
      <c r="DW4" s="21" t="s">
        <v>10</v>
      </c>
      <c r="DX4" s="21" t="s">
        <v>11</v>
      </c>
      <c r="DY4" s="22" t="s">
        <v>12</v>
      </c>
      <c r="DZ4" s="20" t="s">
        <v>5</v>
      </c>
      <c r="EA4" s="21" t="s">
        <v>16</v>
      </c>
      <c r="EB4" s="21" t="s">
        <v>10</v>
      </c>
      <c r="EC4" s="21" t="s">
        <v>11</v>
      </c>
      <c r="ED4" s="22" t="s">
        <v>12</v>
      </c>
      <c r="EE4" s="20" t="s">
        <v>5</v>
      </c>
      <c r="EF4" s="21" t="s">
        <v>16</v>
      </c>
      <c r="EG4" s="21" t="s">
        <v>10</v>
      </c>
      <c r="EH4" s="21" t="s">
        <v>11</v>
      </c>
      <c r="EI4" s="22" t="s">
        <v>12</v>
      </c>
      <c r="EJ4" s="20" t="s">
        <v>5</v>
      </c>
      <c r="EK4" s="21" t="s">
        <v>16</v>
      </c>
      <c r="EL4" s="21" t="s">
        <v>10</v>
      </c>
      <c r="EM4" s="21" t="s">
        <v>11</v>
      </c>
      <c r="EN4" s="22" t="s">
        <v>12</v>
      </c>
      <c r="EO4" s="20" t="s">
        <v>5</v>
      </c>
      <c r="EP4" s="21" t="s">
        <v>16</v>
      </c>
      <c r="EQ4" s="21" t="s">
        <v>10</v>
      </c>
      <c r="ER4" s="21" t="s">
        <v>11</v>
      </c>
      <c r="ES4" s="22" t="s">
        <v>12</v>
      </c>
      <c r="ET4" s="20" t="s">
        <v>5</v>
      </c>
      <c r="EU4" s="21" t="s">
        <v>16</v>
      </c>
      <c r="EV4" s="21" t="s">
        <v>10</v>
      </c>
      <c r="EW4" s="21" t="s">
        <v>11</v>
      </c>
      <c r="EX4" s="22" t="s">
        <v>12</v>
      </c>
      <c r="EY4" s="20" t="s">
        <v>5</v>
      </c>
      <c r="EZ4" s="21" t="s">
        <v>16</v>
      </c>
      <c r="FA4" s="21" t="s">
        <v>10</v>
      </c>
      <c r="FB4" s="21" t="s">
        <v>11</v>
      </c>
      <c r="FC4" s="22" t="s">
        <v>12</v>
      </c>
      <c r="FD4" s="20" t="s">
        <v>5</v>
      </c>
      <c r="FE4" s="21" t="s">
        <v>16</v>
      </c>
      <c r="FF4" s="21" t="s">
        <v>10</v>
      </c>
      <c r="FG4" s="21" t="s">
        <v>11</v>
      </c>
      <c r="FH4" s="22" t="s">
        <v>12</v>
      </c>
      <c r="FI4" s="18" t="s">
        <v>5</v>
      </c>
      <c r="FJ4" s="17" t="s">
        <v>16</v>
      </c>
      <c r="FK4" s="17" t="s">
        <v>10</v>
      </c>
      <c r="FL4" s="17" t="s">
        <v>11</v>
      </c>
      <c r="FM4" s="23" t="s">
        <v>12</v>
      </c>
      <c r="FN4" s="181" t="s">
        <v>5</v>
      </c>
      <c r="FO4" s="182" t="s">
        <v>16</v>
      </c>
      <c r="FP4" s="182" t="s">
        <v>10</v>
      </c>
      <c r="FQ4" s="182" t="s">
        <v>11</v>
      </c>
      <c r="FR4" s="183" t="s">
        <v>12</v>
      </c>
      <c r="FS4" s="184" t="s">
        <v>5</v>
      </c>
      <c r="FT4" s="185" t="s">
        <v>16</v>
      </c>
      <c r="FU4" s="185" t="s">
        <v>10</v>
      </c>
      <c r="FV4" s="185" t="s">
        <v>11</v>
      </c>
      <c r="FW4" s="185" t="s">
        <v>12</v>
      </c>
      <c r="FX4" s="184" t="s">
        <v>5</v>
      </c>
      <c r="FY4" s="185" t="s">
        <v>16</v>
      </c>
      <c r="FZ4" s="185" t="s">
        <v>10</v>
      </c>
      <c r="GA4" s="185" t="s">
        <v>11</v>
      </c>
      <c r="GB4" s="182" t="s">
        <v>12</v>
      </c>
    </row>
    <row r="5" spans="1:224" s="31" customFormat="1" ht="12.75" customHeight="1" x14ac:dyDescent="0.2">
      <c r="B5" s="32" t="s">
        <v>13</v>
      </c>
      <c r="C5" s="52">
        <f>SUM('PRESENZE ALLENAMENTI'!H3:H3)</f>
        <v>50</v>
      </c>
      <c r="D5" s="53"/>
      <c r="E5" s="51">
        <f>G5*70</f>
        <v>0</v>
      </c>
      <c r="F5" s="53"/>
      <c r="G5" s="51">
        <f>COUNTIF(O5:FW5,"T")</f>
        <v>0</v>
      </c>
      <c r="H5" s="52"/>
      <c r="I5" s="52"/>
      <c r="J5" s="52"/>
      <c r="K5" s="53"/>
      <c r="L5" s="54"/>
      <c r="M5" s="54"/>
      <c r="N5" s="52"/>
      <c r="O5" s="47"/>
      <c r="P5" s="40"/>
      <c r="Q5" s="40"/>
      <c r="R5" s="40"/>
      <c r="S5" s="40"/>
      <c r="T5" s="47"/>
      <c r="U5" s="40"/>
      <c r="V5" s="40"/>
      <c r="W5" s="40"/>
      <c r="X5" s="40"/>
      <c r="Y5" s="47"/>
      <c r="Z5" s="40"/>
      <c r="AA5" s="40"/>
      <c r="AB5" s="40"/>
      <c r="AC5" s="40"/>
      <c r="AD5" s="47"/>
      <c r="AE5" s="40"/>
      <c r="AF5" s="40"/>
      <c r="AG5" s="40"/>
      <c r="AH5" s="40"/>
      <c r="AI5" s="47"/>
      <c r="AJ5" s="40"/>
      <c r="AK5" s="40"/>
      <c r="AL5" s="40"/>
      <c r="AM5" s="40"/>
      <c r="AN5" s="47"/>
      <c r="AO5" s="40"/>
      <c r="AP5" s="40"/>
      <c r="AQ5" s="40"/>
      <c r="AR5" s="40"/>
      <c r="AS5" s="47"/>
      <c r="AT5" s="40"/>
      <c r="AU5" s="40"/>
      <c r="AV5" s="40"/>
      <c r="AW5" s="40"/>
      <c r="AX5" s="47"/>
      <c r="AY5" s="40"/>
      <c r="AZ5" s="40"/>
      <c r="BA5" s="40"/>
      <c r="BB5" s="40"/>
      <c r="BC5" s="47"/>
      <c r="BD5" s="40"/>
      <c r="BE5" s="40"/>
      <c r="BF5" s="40"/>
      <c r="BG5" s="40"/>
      <c r="BH5" s="47"/>
      <c r="BI5" s="40"/>
      <c r="BJ5" s="40"/>
      <c r="BK5" s="40"/>
      <c r="BL5" s="40"/>
      <c r="BM5" s="47"/>
      <c r="BN5" s="40"/>
      <c r="BO5" s="40"/>
      <c r="BP5" s="40"/>
      <c r="BQ5" s="40"/>
      <c r="BR5" s="47"/>
      <c r="BS5" s="40"/>
      <c r="BT5" s="40"/>
      <c r="BU5" s="40"/>
      <c r="BV5" s="40"/>
      <c r="BW5" s="47"/>
      <c r="BX5" s="40"/>
      <c r="BY5" s="40"/>
      <c r="BZ5" s="40"/>
      <c r="CA5" s="40"/>
      <c r="CB5" s="47"/>
      <c r="CC5" s="40"/>
      <c r="CD5" s="40"/>
      <c r="CE5" s="40"/>
      <c r="CF5" s="40"/>
      <c r="CG5" s="47"/>
      <c r="CH5" s="40"/>
      <c r="CI5" s="40"/>
      <c r="CJ5" s="40"/>
      <c r="CK5" s="40"/>
      <c r="CL5" s="47"/>
      <c r="CM5" s="40"/>
      <c r="CN5" s="40"/>
      <c r="CO5" s="40"/>
      <c r="CP5" s="40"/>
      <c r="CQ5" s="47"/>
      <c r="CR5" s="40"/>
      <c r="CS5" s="40"/>
      <c r="CT5" s="40"/>
      <c r="CU5" s="40"/>
      <c r="CV5" s="47"/>
      <c r="CW5" s="40"/>
      <c r="CX5" s="40"/>
      <c r="CY5" s="40"/>
      <c r="CZ5" s="40"/>
      <c r="DA5" s="47"/>
      <c r="DB5" s="40"/>
      <c r="DC5" s="40"/>
      <c r="DD5" s="40"/>
      <c r="DE5" s="40"/>
      <c r="DF5" s="47"/>
      <c r="DG5" s="40"/>
      <c r="DH5" s="40"/>
      <c r="DI5" s="40"/>
      <c r="DJ5" s="40"/>
      <c r="DK5" s="47"/>
      <c r="DL5" s="40"/>
      <c r="DM5" s="40"/>
      <c r="DN5" s="40"/>
      <c r="DO5" s="40"/>
      <c r="DP5" s="47"/>
      <c r="DQ5" s="40"/>
      <c r="DR5" s="40"/>
      <c r="DS5" s="40"/>
      <c r="DT5" s="40"/>
      <c r="DU5" s="47"/>
      <c r="DV5" s="40"/>
      <c r="DW5" s="40"/>
      <c r="DX5" s="40"/>
      <c r="DY5" s="40"/>
      <c r="DZ5" s="47"/>
      <c r="EA5" s="40"/>
      <c r="EB5" s="40"/>
      <c r="EC5" s="40"/>
      <c r="ED5" s="40"/>
      <c r="EE5" s="47"/>
      <c r="EF5" s="40"/>
      <c r="EG5" s="40"/>
      <c r="EH5" s="40"/>
      <c r="EI5" s="40"/>
      <c r="EJ5" s="47"/>
      <c r="EK5" s="40"/>
      <c r="EL5" s="40"/>
      <c r="EM5" s="40"/>
      <c r="EN5" s="40"/>
      <c r="EO5" s="47"/>
      <c r="EP5" s="40"/>
      <c r="EQ5" s="40"/>
      <c r="ER5" s="40"/>
      <c r="ES5" s="40"/>
      <c r="ET5" s="47"/>
      <c r="EU5" s="40"/>
      <c r="EV5" s="40"/>
      <c r="EW5" s="40"/>
      <c r="EX5" s="40"/>
      <c r="EY5" s="47"/>
      <c r="EZ5" s="40"/>
      <c r="FA5" s="40"/>
      <c r="FB5" s="40"/>
      <c r="FC5" s="40"/>
      <c r="FD5" s="47"/>
      <c r="FE5" s="40"/>
      <c r="FF5" s="40"/>
      <c r="FG5" s="40"/>
      <c r="FH5" s="40"/>
      <c r="FI5" s="47"/>
      <c r="FJ5" s="40"/>
      <c r="FK5" s="40"/>
      <c r="FL5" s="40"/>
      <c r="FM5" s="40"/>
      <c r="FN5" s="186"/>
      <c r="FO5" s="187"/>
      <c r="FP5" s="187"/>
      <c r="FQ5" s="187"/>
      <c r="FR5" s="187"/>
      <c r="FS5" s="186"/>
      <c r="FT5" s="187"/>
      <c r="FU5" s="187"/>
      <c r="FV5" s="187"/>
      <c r="FW5" s="187"/>
      <c r="FX5" s="186"/>
      <c r="FY5" s="187"/>
      <c r="FZ5" s="187"/>
      <c r="GA5" s="187"/>
      <c r="GB5" s="187"/>
    </row>
    <row r="6" spans="1:224" s="46" customFormat="1" ht="13.5" x14ac:dyDescent="0.2">
      <c r="A6" s="3" t="s">
        <v>30</v>
      </c>
      <c r="B6" s="35" t="s">
        <v>23</v>
      </c>
      <c r="C6" s="55">
        <f>VLOOKUP(B6,'PRESENZE ALLENAMENTI'!$F$4:$H$40,3,0)</f>
        <v>33</v>
      </c>
      <c r="D6" s="56">
        <f>E6/C6</f>
        <v>52.878787878787875</v>
      </c>
      <c r="E6" s="56">
        <f t="shared" ref="E6:E36" si="0">FJ6+P6+U6+Z6+AE6+AJ6+AO6+AT6+BD6+BI6+AY6+BS6+CH6+CM6+BX6+CC6+CR6+CW6+DB6+DG6+DL6+DV6+EA6+EP6+BN6+FE6+FT6+EU6+EZ6+DQ6+EF6+EK6+FY6+FO6</f>
        <v>1745</v>
      </c>
      <c r="F6" s="56">
        <f>E6/(G6+H6)</f>
        <v>69.8</v>
      </c>
      <c r="G6" s="55">
        <f t="shared" ref="G6:G36" si="1">COUNTIF(T6:GB6,"T")</f>
        <v>25</v>
      </c>
      <c r="H6" s="55">
        <f t="shared" ref="H6:H36" si="2">COUNTIF(T6:GB6,"S")</f>
        <v>0</v>
      </c>
      <c r="I6" s="55">
        <f t="shared" ref="I6:I36" si="3">COUNTIF(T6:GB6,"P")</f>
        <v>3</v>
      </c>
      <c r="J6" s="55"/>
      <c r="K6" s="56">
        <f t="shared" ref="K6:K36" si="4">FM6+AC6+AH6+AM6+AR6+AW6+BG6+BL6+BB6+BV6+CK6+CP6+CA6+CF6+CU6+CZ6+DE6+DJ6+DO6+DY6+ED6+ES6+FH6+FW6+EX6+X6+S6+FC6+EI6+DT6+EN6+GB6+BQ6+FR6</f>
        <v>12</v>
      </c>
      <c r="L6" s="57">
        <f t="shared" ref="L6:L36" si="5">COUNTIF(O6:GB6,"A")</f>
        <v>2</v>
      </c>
      <c r="M6" s="57">
        <f t="shared" ref="M6:M36" si="6">COUNTIF(P6:GB6,"B")</f>
        <v>0</v>
      </c>
      <c r="N6" s="55">
        <f t="shared" ref="N6:N36" si="7">COUNTIF(O6:GB6,"e")</f>
        <v>0</v>
      </c>
      <c r="O6" s="40">
        <v>0</v>
      </c>
      <c r="P6" s="40">
        <v>0</v>
      </c>
      <c r="Q6" s="40"/>
      <c r="R6" s="40"/>
      <c r="S6" s="40"/>
      <c r="T6" s="47" t="s">
        <v>285</v>
      </c>
      <c r="U6" s="40">
        <v>70</v>
      </c>
      <c r="V6" s="40"/>
      <c r="W6" s="40"/>
      <c r="X6" s="40"/>
      <c r="Y6" s="47" t="s">
        <v>285</v>
      </c>
      <c r="Z6" s="40">
        <v>70</v>
      </c>
      <c r="AA6" s="40"/>
      <c r="AB6" s="40"/>
      <c r="AC6" s="40">
        <v>1</v>
      </c>
      <c r="AD6" s="47" t="s">
        <v>285</v>
      </c>
      <c r="AE6" s="40">
        <v>70</v>
      </c>
      <c r="AF6" s="40"/>
      <c r="AG6" s="40"/>
      <c r="AH6" s="40">
        <v>2</v>
      </c>
      <c r="AI6" s="47" t="s">
        <v>285</v>
      </c>
      <c r="AJ6" s="40">
        <v>70</v>
      </c>
      <c r="AK6" s="40"/>
      <c r="AL6" s="40"/>
      <c r="AM6" s="40">
        <v>1</v>
      </c>
      <c r="AN6" s="47" t="s">
        <v>285</v>
      </c>
      <c r="AO6" s="40">
        <v>70</v>
      </c>
      <c r="AP6" s="40"/>
      <c r="AQ6" s="40"/>
      <c r="AR6" s="40"/>
      <c r="AS6" s="47" t="s">
        <v>285</v>
      </c>
      <c r="AT6" s="40">
        <v>70</v>
      </c>
      <c r="AU6" s="40"/>
      <c r="AV6" s="40"/>
      <c r="AW6" s="40"/>
      <c r="AX6" s="47" t="s">
        <v>285</v>
      </c>
      <c r="AY6" s="40">
        <v>70</v>
      </c>
      <c r="AZ6" s="40"/>
      <c r="BA6" s="40"/>
      <c r="BB6" s="40"/>
      <c r="BC6" s="47" t="s">
        <v>285</v>
      </c>
      <c r="BD6" s="40">
        <v>70</v>
      </c>
      <c r="BE6" s="40"/>
      <c r="BF6" s="40"/>
      <c r="BG6" s="40"/>
      <c r="BH6" s="47" t="s">
        <v>285</v>
      </c>
      <c r="BI6" s="40">
        <v>70</v>
      </c>
      <c r="BJ6" s="40" t="s">
        <v>26</v>
      </c>
      <c r="BK6" s="40"/>
      <c r="BL6" s="40">
        <v>1</v>
      </c>
      <c r="BM6" s="47" t="s">
        <v>30</v>
      </c>
      <c r="BN6" s="40"/>
      <c r="BO6" s="40"/>
      <c r="BP6" s="40"/>
      <c r="BQ6" s="40"/>
      <c r="BR6" s="47" t="s">
        <v>285</v>
      </c>
      <c r="BS6" s="40">
        <v>70</v>
      </c>
      <c r="BT6" s="40"/>
      <c r="BU6" s="40"/>
      <c r="BV6" s="40"/>
      <c r="BW6" s="47" t="s">
        <v>270</v>
      </c>
      <c r="BX6" s="40"/>
      <c r="BY6" s="40"/>
      <c r="BZ6" s="40"/>
      <c r="CA6" s="40"/>
      <c r="CB6" s="47"/>
      <c r="CC6" s="40"/>
      <c r="CD6" s="40"/>
      <c r="CE6" s="40"/>
      <c r="CF6" s="40"/>
      <c r="CG6" s="47" t="s">
        <v>285</v>
      </c>
      <c r="CH6" s="40">
        <v>70</v>
      </c>
      <c r="CI6" s="40" t="s">
        <v>26</v>
      </c>
      <c r="CJ6" s="40"/>
      <c r="CK6" s="40"/>
      <c r="CL6" s="47" t="s">
        <v>285</v>
      </c>
      <c r="CM6" s="40">
        <v>70</v>
      </c>
      <c r="CN6" s="40"/>
      <c r="CO6" s="40"/>
      <c r="CP6" s="40"/>
      <c r="CQ6" s="47" t="s">
        <v>285</v>
      </c>
      <c r="CR6" s="40">
        <v>70</v>
      </c>
      <c r="CS6" s="40"/>
      <c r="CT6" s="40"/>
      <c r="CU6" s="40">
        <v>1</v>
      </c>
      <c r="CV6" s="47" t="s">
        <v>285</v>
      </c>
      <c r="CW6" s="40">
        <v>70</v>
      </c>
      <c r="CX6" s="40"/>
      <c r="CY6" s="40"/>
      <c r="CZ6" s="40"/>
      <c r="DA6" s="47" t="s">
        <v>285</v>
      </c>
      <c r="DB6" s="40">
        <v>70</v>
      </c>
      <c r="DC6" s="40"/>
      <c r="DD6" s="40"/>
      <c r="DE6" s="40"/>
      <c r="DF6" s="47" t="s">
        <v>285</v>
      </c>
      <c r="DG6" s="40">
        <v>70</v>
      </c>
      <c r="DH6" s="40"/>
      <c r="DI6" s="40"/>
      <c r="DJ6" s="40"/>
      <c r="DK6" s="47" t="s">
        <v>30</v>
      </c>
      <c r="DL6" s="40"/>
      <c r="DM6" s="40"/>
      <c r="DN6" s="40"/>
      <c r="DO6" s="40"/>
      <c r="DP6" s="47" t="s">
        <v>285</v>
      </c>
      <c r="DQ6" s="40">
        <v>70</v>
      </c>
      <c r="DR6" s="40"/>
      <c r="DS6" s="40"/>
      <c r="DT6" s="40">
        <v>1</v>
      </c>
      <c r="DU6" s="47" t="s">
        <v>285</v>
      </c>
      <c r="DV6" s="40">
        <v>70</v>
      </c>
      <c r="DW6" s="40"/>
      <c r="DX6" s="40"/>
      <c r="DY6" s="40">
        <v>1</v>
      </c>
      <c r="DZ6" s="47" t="s">
        <v>285</v>
      </c>
      <c r="EA6" s="40">
        <v>70</v>
      </c>
      <c r="EB6" s="40"/>
      <c r="EC6" s="40"/>
      <c r="ED6" s="40">
        <v>2</v>
      </c>
      <c r="EE6" s="47" t="s">
        <v>285</v>
      </c>
      <c r="EF6" s="40">
        <v>65</v>
      </c>
      <c r="EG6" s="40"/>
      <c r="EH6" s="40"/>
      <c r="EI6" s="40"/>
      <c r="EJ6" s="47" t="s">
        <v>30</v>
      </c>
      <c r="EK6" s="40"/>
      <c r="EL6" s="40"/>
      <c r="EM6" s="40"/>
      <c r="EN6" s="40"/>
      <c r="EO6" s="47" t="s">
        <v>285</v>
      </c>
      <c r="EP6" s="40">
        <v>70</v>
      </c>
      <c r="EQ6" s="40"/>
      <c r="ER6" s="40"/>
      <c r="ES6" s="40">
        <v>1</v>
      </c>
      <c r="ET6" s="47" t="s">
        <v>285</v>
      </c>
      <c r="EU6" s="40">
        <v>70</v>
      </c>
      <c r="EV6" s="40"/>
      <c r="EW6" s="40"/>
      <c r="EX6" s="40"/>
      <c r="EY6" s="47" t="s">
        <v>285</v>
      </c>
      <c r="EZ6" s="40">
        <v>70</v>
      </c>
      <c r="FA6" s="40"/>
      <c r="FB6" s="40"/>
      <c r="FC6" s="40"/>
      <c r="FD6" s="47" t="s">
        <v>285</v>
      </c>
      <c r="FE6" s="40">
        <v>70</v>
      </c>
      <c r="FF6" s="40"/>
      <c r="FG6" s="40"/>
      <c r="FH6" s="40">
        <v>1</v>
      </c>
      <c r="FI6" s="47" t="s">
        <v>285</v>
      </c>
      <c r="FJ6" s="40">
        <v>70</v>
      </c>
      <c r="FK6" s="40"/>
      <c r="FL6" s="40"/>
      <c r="FM6" s="40"/>
      <c r="FN6" s="186"/>
      <c r="FO6" s="187"/>
      <c r="FP6" s="187"/>
      <c r="FQ6" s="187"/>
      <c r="FR6" s="187"/>
      <c r="FS6" s="186"/>
      <c r="FT6" s="187"/>
      <c r="FU6" s="187"/>
      <c r="FV6" s="187"/>
      <c r="FW6" s="187"/>
      <c r="FX6" s="186"/>
      <c r="FY6" s="187"/>
      <c r="FZ6" s="187"/>
      <c r="GA6" s="187"/>
      <c r="GB6" s="187"/>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s="46" customFormat="1" ht="13.5" x14ac:dyDescent="0.2">
      <c r="A7" s="3" t="s">
        <v>30</v>
      </c>
      <c r="B7" s="35" t="s">
        <v>344</v>
      </c>
      <c r="C7" s="55">
        <f>VLOOKUP(B7,'PRESENZE ALLENAMENTI'!$F$4:$H$40,3,0)</f>
        <v>23</v>
      </c>
      <c r="D7" s="56">
        <f>E7/C7</f>
        <v>9.5652173913043477</v>
      </c>
      <c r="E7" s="56">
        <f t="shared" si="0"/>
        <v>220</v>
      </c>
      <c r="F7" s="56">
        <f>E7/(G7+H7)</f>
        <v>55</v>
      </c>
      <c r="G7" s="55">
        <f t="shared" si="1"/>
        <v>3</v>
      </c>
      <c r="H7" s="55">
        <f t="shared" si="2"/>
        <v>1</v>
      </c>
      <c r="I7" s="55">
        <f t="shared" si="3"/>
        <v>11</v>
      </c>
      <c r="J7" s="55"/>
      <c r="K7" s="56">
        <f t="shared" si="4"/>
        <v>1</v>
      </c>
      <c r="L7" s="57">
        <f t="shared" si="5"/>
        <v>0</v>
      </c>
      <c r="M7" s="57">
        <f t="shared" si="6"/>
        <v>0</v>
      </c>
      <c r="N7" s="55">
        <f t="shared" si="7"/>
        <v>0</v>
      </c>
      <c r="O7" s="40" t="s">
        <v>270</v>
      </c>
      <c r="P7" s="40">
        <v>0</v>
      </c>
      <c r="Q7" s="40"/>
      <c r="R7" s="40"/>
      <c r="S7" s="40"/>
      <c r="T7" s="47"/>
      <c r="U7" s="40"/>
      <c r="V7" s="40"/>
      <c r="W7" s="40"/>
      <c r="X7" s="40"/>
      <c r="Y7" s="47"/>
      <c r="Z7" s="40"/>
      <c r="AA7" s="40"/>
      <c r="AB7" s="40"/>
      <c r="AC7" s="40"/>
      <c r="AD7" s="47"/>
      <c r="AE7" s="40"/>
      <c r="AF7" s="40"/>
      <c r="AG7" s="40"/>
      <c r="AH7" s="40"/>
      <c r="AI7" s="47"/>
      <c r="AJ7" s="40"/>
      <c r="AK7" s="40"/>
      <c r="AL7" s="40"/>
      <c r="AM7" s="40"/>
      <c r="AN7" s="47"/>
      <c r="AO7" s="40"/>
      <c r="AP7" s="40"/>
      <c r="AQ7" s="40"/>
      <c r="AR7" s="40"/>
      <c r="AS7" s="47"/>
      <c r="AT7" s="40"/>
      <c r="AU7" s="40"/>
      <c r="AV7" s="40"/>
      <c r="AW7" s="40"/>
      <c r="AX7" s="47"/>
      <c r="AY7" s="40"/>
      <c r="AZ7" s="40"/>
      <c r="BA7" s="40"/>
      <c r="BB7" s="40"/>
      <c r="BC7" s="47" t="s">
        <v>30</v>
      </c>
      <c r="BD7" s="40"/>
      <c r="BE7" s="40"/>
      <c r="BF7" s="40"/>
      <c r="BG7" s="40"/>
      <c r="BH7" s="47" t="s">
        <v>30</v>
      </c>
      <c r="BI7" s="40"/>
      <c r="BJ7" s="40"/>
      <c r="BK7" s="40"/>
      <c r="BL7" s="40"/>
      <c r="BM7" s="47" t="s">
        <v>285</v>
      </c>
      <c r="BN7" s="40">
        <v>70</v>
      </c>
      <c r="BO7" s="40"/>
      <c r="BP7" s="40"/>
      <c r="BQ7" s="40"/>
      <c r="BR7" s="47"/>
      <c r="BS7" s="40"/>
      <c r="BT7" s="40"/>
      <c r="BU7" s="40"/>
      <c r="BV7" s="40"/>
      <c r="BW7" s="47"/>
      <c r="BX7" s="40"/>
      <c r="BY7" s="40"/>
      <c r="BZ7" s="40"/>
      <c r="CA7" s="40"/>
      <c r="CB7" s="47" t="s">
        <v>270</v>
      </c>
      <c r="CC7" s="40"/>
      <c r="CD7" s="40"/>
      <c r="CE7" s="40"/>
      <c r="CF7" s="40"/>
      <c r="CG7" s="47" t="s">
        <v>30</v>
      </c>
      <c r="CH7" s="40"/>
      <c r="CI7" s="40"/>
      <c r="CJ7" s="40"/>
      <c r="CK7" s="40"/>
      <c r="CL7" s="47" t="s">
        <v>30</v>
      </c>
      <c r="CM7" s="40"/>
      <c r="CN7" s="40"/>
      <c r="CO7" s="40"/>
      <c r="CP7" s="40"/>
      <c r="CQ7" s="47"/>
      <c r="CR7" s="40"/>
      <c r="CS7" s="40"/>
      <c r="CT7" s="40"/>
      <c r="CU7" s="40"/>
      <c r="CV7" s="47" t="s">
        <v>30</v>
      </c>
      <c r="CW7" s="40"/>
      <c r="CX7" s="40"/>
      <c r="CY7" s="40"/>
      <c r="CZ7" s="40"/>
      <c r="DA7" s="47" t="s">
        <v>30</v>
      </c>
      <c r="DB7" s="40"/>
      <c r="DC7" s="40"/>
      <c r="DD7" s="40"/>
      <c r="DE7" s="40"/>
      <c r="DF7" s="47" t="s">
        <v>30</v>
      </c>
      <c r="DG7" s="40"/>
      <c r="DH7" s="40"/>
      <c r="DI7" s="40"/>
      <c r="DJ7" s="40"/>
      <c r="DK7" s="47" t="s">
        <v>285</v>
      </c>
      <c r="DL7" s="40">
        <v>70</v>
      </c>
      <c r="DM7" s="40"/>
      <c r="DN7" s="40"/>
      <c r="DO7" s="40">
        <v>1</v>
      </c>
      <c r="DP7" s="47"/>
      <c r="DQ7" s="40"/>
      <c r="DR7" s="40"/>
      <c r="DS7" s="40"/>
      <c r="DT7" s="40"/>
      <c r="DU7" s="47"/>
      <c r="DV7" s="40"/>
      <c r="DW7" s="40"/>
      <c r="DX7" s="40"/>
      <c r="DY7" s="40"/>
      <c r="DZ7" s="47" t="s">
        <v>30</v>
      </c>
      <c r="EA7" s="40"/>
      <c r="EB7" s="40"/>
      <c r="EC7" s="40"/>
      <c r="ED7" s="40"/>
      <c r="EE7" s="47" t="s">
        <v>286</v>
      </c>
      <c r="EF7" s="40">
        <v>10</v>
      </c>
      <c r="EG7" s="40"/>
      <c r="EH7" s="40"/>
      <c r="EI7" s="40"/>
      <c r="EJ7" s="47" t="s">
        <v>285</v>
      </c>
      <c r="EK7" s="40">
        <v>70</v>
      </c>
      <c r="EL7" s="40"/>
      <c r="EM7" s="40"/>
      <c r="EN7" s="40"/>
      <c r="EO7" s="47"/>
      <c r="EP7" s="40"/>
      <c r="EQ7" s="40"/>
      <c r="ER7" s="40"/>
      <c r="ES7" s="40"/>
      <c r="ET7" s="47" t="s">
        <v>30</v>
      </c>
      <c r="EU7" s="40"/>
      <c r="EV7" s="40"/>
      <c r="EW7" s="40"/>
      <c r="EX7" s="40"/>
      <c r="EY7" s="47"/>
      <c r="EZ7" s="40"/>
      <c r="FA7" s="40"/>
      <c r="FB7" s="40"/>
      <c r="FC7" s="40"/>
      <c r="FD7" s="47" t="s">
        <v>30</v>
      </c>
      <c r="FE7" s="40"/>
      <c r="FF7" s="40"/>
      <c r="FG7" s="40"/>
      <c r="FH7" s="40"/>
      <c r="FI7" s="47" t="s">
        <v>30</v>
      </c>
      <c r="FJ7" s="40"/>
      <c r="FK7" s="40"/>
      <c r="FL7" s="40"/>
      <c r="FM7" s="40"/>
      <c r="FN7" s="186"/>
      <c r="FO7" s="187"/>
      <c r="FP7" s="187"/>
      <c r="FQ7" s="187"/>
      <c r="FR7" s="187"/>
      <c r="FS7" s="186"/>
      <c r="FT7" s="187"/>
      <c r="FU7" s="187"/>
      <c r="FV7" s="187"/>
      <c r="FW7" s="187"/>
      <c r="FX7" s="186"/>
      <c r="FY7" s="187"/>
      <c r="FZ7" s="187"/>
      <c r="GA7" s="187"/>
      <c r="GB7" s="187"/>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s="46" customFormat="1" ht="13.5" x14ac:dyDescent="0.2">
      <c r="A8" s="3" t="s">
        <v>30</v>
      </c>
      <c r="B8" s="35" t="s">
        <v>206</v>
      </c>
      <c r="C8" s="55">
        <f>VLOOKUP(B8,'PRESENZE ALLENAMENTI'!$F$4:$H$40,3,0)</f>
        <v>2</v>
      </c>
      <c r="D8" s="56">
        <f>E8/C8</f>
        <v>0</v>
      </c>
      <c r="E8" s="56">
        <f t="shared" si="0"/>
        <v>0</v>
      </c>
      <c r="F8" s="56" t="e">
        <f>E8/(G8+H8)</f>
        <v>#DIV/0!</v>
      </c>
      <c r="G8" s="55">
        <f t="shared" si="1"/>
        <v>0</v>
      </c>
      <c r="H8" s="55">
        <f t="shared" si="2"/>
        <v>0</v>
      </c>
      <c r="I8" s="55">
        <f t="shared" si="3"/>
        <v>0</v>
      </c>
      <c r="J8" s="55"/>
      <c r="K8" s="56">
        <f t="shared" si="4"/>
        <v>0</v>
      </c>
      <c r="L8" s="57">
        <f t="shared" si="5"/>
        <v>0</v>
      </c>
      <c r="M8" s="57">
        <f t="shared" si="6"/>
        <v>0</v>
      </c>
      <c r="N8" s="55">
        <f t="shared" si="7"/>
        <v>0</v>
      </c>
      <c r="O8" s="40" t="s">
        <v>270</v>
      </c>
      <c r="P8" s="40">
        <v>0</v>
      </c>
      <c r="Q8" s="40"/>
      <c r="R8" s="40"/>
      <c r="S8" s="40"/>
      <c r="T8" s="47"/>
      <c r="U8" s="40"/>
      <c r="V8" s="40"/>
      <c r="W8" s="40"/>
      <c r="X8" s="40"/>
      <c r="Y8" s="47"/>
      <c r="Z8" s="40"/>
      <c r="AA8" s="40"/>
      <c r="AB8" s="40"/>
      <c r="AC8" s="40"/>
      <c r="AD8" s="47"/>
      <c r="AE8" s="40"/>
      <c r="AF8" s="40"/>
      <c r="AG8" s="40"/>
      <c r="AH8" s="40"/>
      <c r="AI8" s="47"/>
      <c r="AJ8" s="40"/>
      <c r="AK8" s="40"/>
      <c r="AL8" s="40"/>
      <c r="AM8" s="40"/>
      <c r="AN8" s="47"/>
      <c r="AO8" s="40"/>
      <c r="AP8" s="40"/>
      <c r="AQ8" s="40"/>
      <c r="AR8" s="40"/>
      <c r="AS8" s="47"/>
      <c r="AT8" s="40"/>
      <c r="AU8" s="40"/>
      <c r="AV8" s="40"/>
      <c r="AW8" s="40"/>
      <c r="AX8" s="47"/>
      <c r="AY8" s="40"/>
      <c r="AZ8" s="40"/>
      <c r="BA8" s="40"/>
      <c r="BB8" s="40"/>
      <c r="BC8" s="47"/>
      <c r="BD8" s="40"/>
      <c r="BE8" s="40"/>
      <c r="BF8" s="40"/>
      <c r="BG8" s="40"/>
      <c r="BH8" s="47"/>
      <c r="BI8" s="40"/>
      <c r="BJ8" s="40"/>
      <c r="BK8" s="40"/>
      <c r="BL8" s="40"/>
      <c r="BM8" s="47"/>
      <c r="BN8" s="40"/>
      <c r="BO8" s="40"/>
      <c r="BP8" s="40"/>
      <c r="BQ8" s="40"/>
      <c r="BR8" s="47"/>
      <c r="BS8" s="40"/>
      <c r="BT8" s="40"/>
      <c r="BU8" s="40"/>
      <c r="BV8" s="40"/>
      <c r="BW8" s="47"/>
      <c r="BX8" s="40"/>
      <c r="BY8" s="40"/>
      <c r="BZ8" s="40"/>
      <c r="CA8" s="40"/>
      <c r="CB8" s="47"/>
      <c r="CC8" s="40"/>
      <c r="CD8" s="40"/>
      <c r="CE8" s="40"/>
      <c r="CF8" s="40"/>
      <c r="CG8" s="47"/>
      <c r="CH8" s="40"/>
      <c r="CI8" s="40"/>
      <c r="CJ8" s="40"/>
      <c r="CK8" s="40"/>
      <c r="CL8" s="47"/>
      <c r="CM8" s="40"/>
      <c r="CN8" s="40"/>
      <c r="CO8" s="40"/>
      <c r="CP8" s="40"/>
      <c r="CQ8" s="47"/>
      <c r="CR8" s="40"/>
      <c r="CS8" s="40"/>
      <c r="CT8" s="40"/>
      <c r="CU8" s="40"/>
      <c r="CV8" s="47"/>
      <c r="CW8" s="40"/>
      <c r="CX8" s="40"/>
      <c r="CY8" s="40"/>
      <c r="CZ8" s="40"/>
      <c r="DA8" s="47"/>
      <c r="DB8" s="40"/>
      <c r="DC8" s="40"/>
      <c r="DD8" s="40"/>
      <c r="DE8" s="40"/>
      <c r="DF8" s="47"/>
      <c r="DG8" s="40"/>
      <c r="DH8" s="40"/>
      <c r="DI8" s="40"/>
      <c r="DJ8" s="40"/>
      <c r="DK8" s="47"/>
      <c r="DL8" s="40"/>
      <c r="DM8" s="40"/>
      <c r="DN8" s="40"/>
      <c r="DO8" s="40"/>
      <c r="DP8" s="47"/>
      <c r="DQ8" s="40"/>
      <c r="DR8" s="40"/>
      <c r="DS8" s="40"/>
      <c r="DT8" s="40"/>
      <c r="DU8" s="47"/>
      <c r="DV8" s="40"/>
      <c r="DW8" s="40"/>
      <c r="DX8" s="40"/>
      <c r="DY8" s="40"/>
      <c r="DZ8" s="47"/>
      <c r="EA8" s="40"/>
      <c r="EB8" s="40"/>
      <c r="EC8" s="40"/>
      <c r="ED8" s="40"/>
      <c r="EE8" s="47"/>
      <c r="EF8" s="40"/>
      <c r="EG8" s="40"/>
      <c r="EH8" s="40"/>
      <c r="EI8" s="40"/>
      <c r="EJ8" s="47"/>
      <c r="EK8" s="40"/>
      <c r="EL8" s="40"/>
      <c r="EM8" s="40"/>
      <c r="EN8" s="40"/>
      <c r="EO8" s="47"/>
      <c r="EP8" s="40"/>
      <c r="EQ8" s="40"/>
      <c r="ER8" s="40"/>
      <c r="ES8" s="40"/>
      <c r="ET8" s="47"/>
      <c r="EU8" s="40"/>
      <c r="EV8" s="40"/>
      <c r="EW8" s="40"/>
      <c r="EX8" s="40"/>
      <c r="EY8" s="47"/>
      <c r="EZ8" s="40"/>
      <c r="FA8" s="40"/>
      <c r="FB8" s="40"/>
      <c r="FC8" s="40"/>
      <c r="FD8" s="47"/>
      <c r="FE8" s="40"/>
      <c r="FF8" s="40"/>
      <c r="FG8" s="40"/>
      <c r="FH8" s="40"/>
      <c r="FI8" s="47"/>
      <c r="FJ8" s="40"/>
      <c r="FK8" s="40"/>
      <c r="FL8" s="40"/>
      <c r="FM8" s="40"/>
      <c r="FN8" s="186"/>
      <c r="FO8" s="187"/>
      <c r="FP8" s="187"/>
      <c r="FQ8" s="187"/>
      <c r="FR8" s="187"/>
      <c r="FS8" s="186"/>
      <c r="FT8" s="187"/>
      <c r="FU8" s="187"/>
      <c r="FV8" s="187"/>
      <c r="FW8" s="187"/>
      <c r="FX8" s="186"/>
      <c r="FY8" s="187"/>
      <c r="FZ8" s="187"/>
      <c r="GA8" s="187"/>
      <c r="GB8" s="187"/>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row>
    <row r="9" spans="1:224" s="46" customFormat="1" ht="13.5" x14ac:dyDescent="0.2">
      <c r="A9" s="27" t="s">
        <v>29</v>
      </c>
      <c r="B9" s="35" t="s">
        <v>363</v>
      </c>
      <c r="C9" s="55">
        <f>VLOOKUP(B9,'PRESENZE ALLENAMENTI'!$F$4:$H$40,3,0)</f>
        <v>30</v>
      </c>
      <c r="D9" s="56">
        <f t="shared" ref="D9" si="8">E9/C9</f>
        <v>0.33333333333333331</v>
      </c>
      <c r="E9" s="56">
        <f t="shared" si="0"/>
        <v>10</v>
      </c>
      <c r="F9" s="56">
        <f t="shared" ref="F9" si="9">E9/(G9+H9)</f>
        <v>10</v>
      </c>
      <c r="G9" s="55">
        <f t="shared" si="1"/>
        <v>0</v>
      </c>
      <c r="H9" s="55">
        <f t="shared" si="2"/>
        <v>1</v>
      </c>
      <c r="I9" s="55">
        <f t="shared" si="3"/>
        <v>1</v>
      </c>
      <c r="J9" s="55"/>
      <c r="K9" s="56">
        <f t="shared" si="4"/>
        <v>0</v>
      </c>
      <c r="L9" s="57">
        <f t="shared" si="5"/>
        <v>0</v>
      </c>
      <c r="M9" s="57">
        <f t="shared" si="6"/>
        <v>0</v>
      </c>
      <c r="N9" s="55">
        <f t="shared" si="7"/>
        <v>0</v>
      </c>
      <c r="O9" s="40">
        <v>0</v>
      </c>
      <c r="P9" s="40">
        <v>0</v>
      </c>
      <c r="Q9" s="40"/>
      <c r="R9" s="40"/>
      <c r="S9" s="40"/>
      <c r="T9" s="47"/>
      <c r="U9" s="40"/>
      <c r="V9" s="40"/>
      <c r="W9" s="40"/>
      <c r="X9" s="40"/>
      <c r="Y9" s="47"/>
      <c r="Z9" s="40"/>
      <c r="AA9" s="40"/>
      <c r="AB9" s="40"/>
      <c r="AC9" s="40"/>
      <c r="AD9" s="47"/>
      <c r="AE9" s="40"/>
      <c r="AF9" s="40"/>
      <c r="AG9" s="40"/>
      <c r="AH9" s="40"/>
      <c r="AI9" s="47"/>
      <c r="AJ9" s="40"/>
      <c r="AK9" s="40"/>
      <c r="AL9" s="40"/>
      <c r="AM9" s="40"/>
      <c r="AN9" s="47"/>
      <c r="AO9" s="40"/>
      <c r="AP9" s="40"/>
      <c r="AQ9" s="40"/>
      <c r="AR9" s="40"/>
      <c r="AS9" s="47"/>
      <c r="AT9" s="40"/>
      <c r="AU9" s="40"/>
      <c r="AV9" s="40"/>
      <c r="AW9" s="40"/>
      <c r="AX9" s="47"/>
      <c r="AY9" s="40"/>
      <c r="AZ9" s="40"/>
      <c r="BA9" s="40"/>
      <c r="BB9" s="40"/>
      <c r="BC9" s="47"/>
      <c r="BD9" s="40"/>
      <c r="BE9" s="40"/>
      <c r="BF9" s="40"/>
      <c r="BG9" s="40"/>
      <c r="BH9" s="47"/>
      <c r="BI9" s="40"/>
      <c r="BJ9" s="40"/>
      <c r="BK9" s="40"/>
      <c r="BL9" s="40"/>
      <c r="BM9" s="47"/>
      <c r="BN9" s="40"/>
      <c r="BO9" s="40"/>
      <c r="BP9" s="40"/>
      <c r="BQ9" s="40"/>
      <c r="BR9" s="47"/>
      <c r="BS9" s="40"/>
      <c r="BT9" s="40"/>
      <c r="BU9" s="40"/>
      <c r="BV9" s="40"/>
      <c r="BW9" s="47" t="s">
        <v>270</v>
      </c>
      <c r="BX9" s="40"/>
      <c r="BY9" s="40"/>
      <c r="BZ9" s="40"/>
      <c r="CA9" s="40"/>
      <c r="CB9" s="47" t="s">
        <v>270</v>
      </c>
      <c r="CC9" s="40"/>
      <c r="CD9" s="40"/>
      <c r="CE9" s="40"/>
      <c r="CF9" s="40"/>
      <c r="CG9" s="47" t="s">
        <v>30</v>
      </c>
      <c r="CH9" s="40"/>
      <c r="CI9" s="40"/>
      <c r="CJ9" s="40"/>
      <c r="CK9" s="40"/>
      <c r="CL9" s="47"/>
      <c r="CM9" s="40"/>
      <c r="CN9" s="40"/>
      <c r="CO9" s="40"/>
      <c r="CP9" s="40"/>
      <c r="CQ9" s="47"/>
      <c r="CR9" s="40"/>
      <c r="CS9" s="40"/>
      <c r="CT9" s="40"/>
      <c r="CU9" s="40"/>
      <c r="CV9" s="47"/>
      <c r="CW9" s="40"/>
      <c r="CX9" s="40"/>
      <c r="CY9" s="40"/>
      <c r="CZ9" s="40"/>
      <c r="DA9" s="47" t="s">
        <v>286</v>
      </c>
      <c r="DB9" s="40">
        <v>10</v>
      </c>
      <c r="DC9" s="40"/>
      <c r="DD9" s="40"/>
      <c r="DE9" s="40"/>
      <c r="DF9" s="47"/>
      <c r="DG9" s="40"/>
      <c r="DH9" s="40"/>
      <c r="DI9" s="40"/>
      <c r="DJ9" s="40"/>
      <c r="DK9" s="47"/>
      <c r="DL9" s="40"/>
      <c r="DM9" s="40"/>
      <c r="DN9" s="40"/>
      <c r="DO9" s="40"/>
      <c r="DP9" s="47"/>
      <c r="DQ9" s="40"/>
      <c r="DR9" s="40"/>
      <c r="DS9" s="40"/>
      <c r="DT9" s="40"/>
      <c r="DU9" s="47"/>
      <c r="DV9" s="40"/>
      <c r="DW9" s="40"/>
      <c r="DX9" s="40"/>
      <c r="DY9" s="40"/>
      <c r="DZ9" s="47"/>
      <c r="EA9" s="40"/>
      <c r="EB9" s="40"/>
      <c r="EC9" s="40"/>
      <c r="ED9" s="40"/>
      <c r="EE9" s="47"/>
      <c r="EF9" s="40"/>
      <c r="EG9" s="40"/>
      <c r="EH9" s="40"/>
      <c r="EI9" s="40"/>
      <c r="EJ9" s="47"/>
      <c r="EK9" s="40"/>
      <c r="EL9" s="40"/>
      <c r="EM9" s="40"/>
      <c r="EN9" s="40"/>
      <c r="EO9" s="47"/>
      <c r="EP9" s="40"/>
      <c r="EQ9" s="40"/>
      <c r="ER9" s="40"/>
      <c r="ES9" s="40"/>
      <c r="ET9" s="47"/>
      <c r="EU9" s="40"/>
      <c r="EV9" s="40"/>
      <c r="EW9" s="40"/>
      <c r="EX9" s="40"/>
      <c r="EY9" s="47"/>
      <c r="EZ9" s="40"/>
      <c r="FA9" s="40"/>
      <c r="FB9" s="40"/>
      <c r="FC9" s="40"/>
      <c r="FD9" s="47"/>
      <c r="FE9" s="40"/>
      <c r="FF9" s="40"/>
      <c r="FG9" s="40"/>
      <c r="FH9" s="40"/>
      <c r="FI9" s="47"/>
      <c r="FJ9" s="40"/>
      <c r="FK9" s="40"/>
      <c r="FL9" s="40"/>
      <c r="FM9" s="40"/>
      <c r="FN9" s="186"/>
      <c r="FO9" s="187"/>
      <c r="FP9" s="187"/>
      <c r="FQ9" s="187"/>
      <c r="FR9" s="187"/>
      <c r="FS9" s="186"/>
      <c r="FT9" s="187"/>
      <c r="FU9" s="187"/>
      <c r="FV9" s="187"/>
      <c r="FW9" s="187"/>
      <c r="FX9" s="186"/>
      <c r="FY9" s="187"/>
      <c r="FZ9" s="187"/>
      <c r="GA9" s="187"/>
      <c r="GB9" s="187"/>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row>
    <row r="10" spans="1:224" s="46" customFormat="1" ht="13.5" x14ac:dyDescent="0.2">
      <c r="A10" s="27" t="s">
        <v>29</v>
      </c>
      <c r="B10" s="35" t="s">
        <v>21</v>
      </c>
      <c r="C10" s="55">
        <f>VLOOKUP(B10,'PRESENZE ALLENAMENTI'!$F$4:$H$40,3,0)</f>
        <v>19</v>
      </c>
      <c r="D10" s="56">
        <f t="shared" ref="D10:D35" si="10">E10/C10</f>
        <v>2.1052631578947367</v>
      </c>
      <c r="E10" s="56">
        <f t="shared" si="0"/>
        <v>40</v>
      </c>
      <c r="F10" s="56">
        <f t="shared" ref="F10:F35" si="11">E10/(G10+H10)</f>
        <v>10</v>
      </c>
      <c r="G10" s="55">
        <f t="shared" si="1"/>
        <v>0</v>
      </c>
      <c r="H10" s="55">
        <f t="shared" si="2"/>
        <v>4</v>
      </c>
      <c r="I10" s="55">
        <f t="shared" si="3"/>
        <v>3</v>
      </c>
      <c r="J10" s="55"/>
      <c r="K10" s="56">
        <f t="shared" si="4"/>
        <v>0</v>
      </c>
      <c r="L10" s="57">
        <f t="shared" si="5"/>
        <v>0</v>
      </c>
      <c r="M10" s="57">
        <f t="shared" si="6"/>
        <v>0</v>
      </c>
      <c r="N10" s="55">
        <f t="shared" si="7"/>
        <v>0</v>
      </c>
      <c r="O10" s="40">
        <v>0</v>
      </c>
      <c r="P10" s="40">
        <v>0</v>
      </c>
      <c r="Q10" s="40"/>
      <c r="R10" s="40"/>
      <c r="S10" s="40"/>
      <c r="T10" s="47"/>
      <c r="U10" s="40"/>
      <c r="V10" s="40"/>
      <c r="W10" s="40"/>
      <c r="X10" s="40"/>
      <c r="Y10" s="47" t="s">
        <v>30</v>
      </c>
      <c r="Z10" s="40"/>
      <c r="AA10" s="40"/>
      <c r="AB10" s="40"/>
      <c r="AC10" s="40"/>
      <c r="AD10" s="47"/>
      <c r="AE10" s="40"/>
      <c r="AF10" s="40"/>
      <c r="AG10" s="40"/>
      <c r="AH10" s="40"/>
      <c r="AI10" s="47"/>
      <c r="AJ10" s="40"/>
      <c r="AK10" s="40"/>
      <c r="AL10" s="40"/>
      <c r="AM10" s="40"/>
      <c r="AN10" s="47" t="s">
        <v>286</v>
      </c>
      <c r="AO10" s="40">
        <v>10</v>
      </c>
      <c r="AP10" s="40"/>
      <c r="AQ10" s="40"/>
      <c r="AR10" s="40"/>
      <c r="AS10" s="47" t="s">
        <v>286</v>
      </c>
      <c r="AT10" s="40">
        <v>10</v>
      </c>
      <c r="AU10" s="40"/>
      <c r="AV10" s="40"/>
      <c r="AW10" s="40"/>
      <c r="AX10" s="47"/>
      <c r="AY10" s="40"/>
      <c r="AZ10" s="40"/>
      <c r="BA10" s="40"/>
      <c r="BB10" s="40"/>
      <c r="BC10" s="47"/>
      <c r="BD10" s="40"/>
      <c r="BE10" s="40"/>
      <c r="BF10" s="40"/>
      <c r="BG10" s="40"/>
      <c r="BH10" s="47"/>
      <c r="BI10" s="40"/>
      <c r="BJ10" s="40"/>
      <c r="BK10" s="40"/>
      <c r="BL10" s="40"/>
      <c r="BM10" s="47" t="s">
        <v>286</v>
      </c>
      <c r="BN10" s="40">
        <v>10</v>
      </c>
      <c r="BO10" s="40"/>
      <c r="BP10" s="40"/>
      <c r="BQ10" s="40"/>
      <c r="BR10" s="47"/>
      <c r="BS10" s="40"/>
      <c r="BT10" s="40"/>
      <c r="BU10" s="40"/>
      <c r="BV10" s="40"/>
      <c r="BW10" s="47"/>
      <c r="BX10" s="40"/>
      <c r="BY10" s="40"/>
      <c r="BZ10" s="40"/>
      <c r="CA10" s="40"/>
      <c r="CB10" s="47"/>
      <c r="CC10" s="40"/>
      <c r="CD10" s="40"/>
      <c r="CE10" s="40"/>
      <c r="CF10" s="40"/>
      <c r="CG10" s="47"/>
      <c r="CH10" s="40"/>
      <c r="CI10" s="40"/>
      <c r="CJ10" s="40"/>
      <c r="CK10" s="40"/>
      <c r="CL10" s="47"/>
      <c r="CM10" s="40"/>
      <c r="CN10" s="40"/>
      <c r="CO10" s="40"/>
      <c r="CP10" s="40"/>
      <c r="CQ10" s="47"/>
      <c r="CR10" s="40"/>
      <c r="CS10" s="40"/>
      <c r="CT10" s="40"/>
      <c r="CU10" s="40"/>
      <c r="CV10" s="47"/>
      <c r="CW10" s="40"/>
      <c r="CX10" s="40"/>
      <c r="CY10" s="40"/>
      <c r="CZ10" s="40"/>
      <c r="DA10" s="47"/>
      <c r="DB10" s="40"/>
      <c r="DC10" s="40"/>
      <c r="DD10" s="40"/>
      <c r="DE10" s="40"/>
      <c r="DF10" s="47"/>
      <c r="DG10" s="40"/>
      <c r="DH10" s="40"/>
      <c r="DI10" s="40"/>
      <c r="DJ10" s="40"/>
      <c r="DK10" s="47"/>
      <c r="DL10" s="40"/>
      <c r="DM10" s="40"/>
      <c r="DN10" s="40"/>
      <c r="DO10" s="40"/>
      <c r="DP10" s="47"/>
      <c r="DQ10" s="40"/>
      <c r="DR10" s="40"/>
      <c r="DS10" s="40"/>
      <c r="DT10" s="40"/>
      <c r="DU10" s="47" t="s">
        <v>286</v>
      </c>
      <c r="DV10" s="40">
        <v>10</v>
      </c>
      <c r="DW10" s="40"/>
      <c r="DX10" s="40"/>
      <c r="DY10" s="40"/>
      <c r="DZ10" s="47"/>
      <c r="EA10" s="40"/>
      <c r="EB10" s="40"/>
      <c r="EC10" s="40"/>
      <c r="ED10" s="40"/>
      <c r="EE10" s="47"/>
      <c r="EF10" s="40"/>
      <c r="EG10" s="40"/>
      <c r="EH10" s="40"/>
      <c r="EI10" s="40"/>
      <c r="EJ10" s="47"/>
      <c r="EK10" s="40"/>
      <c r="EL10" s="40"/>
      <c r="EM10" s="40"/>
      <c r="EN10" s="40"/>
      <c r="EO10" s="47"/>
      <c r="EP10" s="40"/>
      <c r="EQ10" s="40"/>
      <c r="ER10" s="40"/>
      <c r="ES10" s="40"/>
      <c r="ET10" s="47"/>
      <c r="EU10" s="40"/>
      <c r="EV10" s="40"/>
      <c r="EW10" s="40"/>
      <c r="EX10" s="40"/>
      <c r="EY10" s="47" t="s">
        <v>30</v>
      </c>
      <c r="EZ10" s="40"/>
      <c r="FA10" s="40"/>
      <c r="FB10" s="40"/>
      <c r="FC10" s="40"/>
      <c r="FD10" s="47"/>
      <c r="FE10" s="40"/>
      <c r="FF10" s="40"/>
      <c r="FG10" s="40"/>
      <c r="FH10" s="40"/>
      <c r="FI10" s="47" t="s">
        <v>30</v>
      </c>
      <c r="FJ10" s="40"/>
      <c r="FK10" s="40"/>
      <c r="FL10" s="40"/>
      <c r="FM10" s="40"/>
      <c r="FN10" s="186"/>
      <c r="FO10" s="187"/>
      <c r="FP10" s="187"/>
      <c r="FQ10" s="187"/>
      <c r="FR10" s="187"/>
      <c r="FS10" s="186"/>
      <c r="FT10" s="187"/>
      <c r="FU10" s="187"/>
      <c r="FV10" s="187"/>
      <c r="FW10" s="187"/>
      <c r="FX10" s="186"/>
      <c r="FY10" s="187"/>
      <c r="FZ10" s="187"/>
      <c r="GA10" s="187"/>
      <c r="GB10" s="187"/>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row>
    <row r="11" spans="1:224" ht="13.5" x14ac:dyDescent="0.2">
      <c r="A11" s="27" t="s">
        <v>29</v>
      </c>
      <c r="B11" s="35" t="s">
        <v>39</v>
      </c>
      <c r="C11" s="58">
        <f>VLOOKUP(B11,'PRESENZE ALLENAMENTI'!$F$4:$H$40,3,0)</f>
        <v>41</v>
      </c>
      <c r="D11" s="56">
        <f t="shared" si="10"/>
        <v>30.487804878048781</v>
      </c>
      <c r="E11" s="56">
        <f t="shared" si="0"/>
        <v>1250</v>
      </c>
      <c r="F11" s="56">
        <f t="shared" si="11"/>
        <v>59.523809523809526</v>
      </c>
      <c r="G11" s="55">
        <f t="shared" si="1"/>
        <v>19</v>
      </c>
      <c r="H11" s="55">
        <f t="shared" si="2"/>
        <v>2</v>
      </c>
      <c r="I11" s="55">
        <f t="shared" si="3"/>
        <v>4</v>
      </c>
      <c r="J11" s="55"/>
      <c r="K11" s="56">
        <f t="shared" si="4"/>
        <v>0</v>
      </c>
      <c r="L11" s="57">
        <f t="shared" si="5"/>
        <v>1</v>
      </c>
      <c r="M11" s="57">
        <f t="shared" si="6"/>
        <v>0</v>
      </c>
      <c r="N11" s="55">
        <f t="shared" si="7"/>
        <v>0</v>
      </c>
      <c r="O11" s="40" t="s">
        <v>270</v>
      </c>
      <c r="P11" s="40">
        <v>0</v>
      </c>
      <c r="Q11" s="40"/>
      <c r="R11" s="40"/>
      <c r="S11" s="40"/>
      <c r="T11" s="47"/>
      <c r="U11" s="40"/>
      <c r="V11" s="40"/>
      <c r="W11" s="40"/>
      <c r="X11" s="40"/>
      <c r="Y11" s="47" t="s">
        <v>30</v>
      </c>
      <c r="Z11" s="40"/>
      <c r="AA11" s="40"/>
      <c r="AB11" s="40"/>
      <c r="AC11" s="40"/>
      <c r="AD11" s="47" t="s">
        <v>285</v>
      </c>
      <c r="AE11" s="40">
        <v>35</v>
      </c>
      <c r="AF11" s="40"/>
      <c r="AG11" s="40"/>
      <c r="AH11" s="40"/>
      <c r="AI11" s="47" t="s">
        <v>285</v>
      </c>
      <c r="AJ11" s="40">
        <v>50</v>
      </c>
      <c r="AK11" s="40" t="s">
        <v>26</v>
      </c>
      <c r="AL11" s="40"/>
      <c r="AM11" s="40"/>
      <c r="AN11" s="47" t="s">
        <v>285</v>
      </c>
      <c r="AO11" s="40">
        <v>70</v>
      </c>
      <c r="AP11" s="40"/>
      <c r="AQ11" s="40"/>
      <c r="AR11" s="40"/>
      <c r="AS11" s="47" t="s">
        <v>286</v>
      </c>
      <c r="AT11" s="40">
        <v>25</v>
      </c>
      <c r="AU11" s="40"/>
      <c r="AV11" s="40"/>
      <c r="AW11" s="40"/>
      <c r="AX11" s="47" t="s">
        <v>285</v>
      </c>
      <c r="AY11" s="40">
        <v>70</v>
      </c>
      <c r="AZ11" s="40"/>
      <c r="BA11" s="40"/>
      <c r="BB11" s="40"/>
      <c r="BC11" s="47" t="s">
        <v>285</v>
      </c>
      <c r="BD11" s="40">
        <v>45</v>
      </c>
      <c r="BE11" s="40"/>
      <c r="BF11" s="40"/>
      <c r="BG11" s="40"/>
      <c r="BH11" s="47" t="s">
        <v>285</v>
      </c>
      <c r="BI11" s="40">
        <v>65</v>
      </c>
      <c r="BJ11" s="40"/>
      <c r="BK11" s="40"/>
      <c r="BL11" s="40"/>
      <c r="BM11" s="47"/>
      <c r="BN11" s="40"/>
      <c r="BO11" s="40"/>
      <c r="BP11" s="40"/>
      <c r="BQ11" s="40"/>
      <c r="BR11" s="47" t="s">
        <v>285</v>
      </c>
      <c r="BS11" s="40">
        <v>60</v>
      </c>
      <c r="BT11" s="40"/>
      <c r="BU11" s="40"/>
      <c r="BV11" s="40"/>
      <c r="BW11" s="47" t="s">
        <v>270</v>
      </c>
      <c r="BX11" s="40"/>
      <c r="BY11" s="40"/>
      <c r="BZ11" s="40"/>
      <c r="CA11" s="40"/>
      <c r="CB11" s="47" t="s">
        <v>270</v>
      </c>
      <c r="CC11" s="40"/>
      <c r="CD11" s="40"/>
      <c r="CE11" s="40"/>
      <c r="CF11" s="40"/>
      <c r="CG11" s="47"/>
      <c r="CH11" s="40"/>
      <c r="CI11" s="40"/>
      <c r="CJ11" s="40"/>
      <c r="CK11" s="40"/>
      <c r="CL11" s="47" t="s">
        <v>285</v>
      </c>
      <c r="CM11" s="40">
        <v>70</v>
      </c>
      <c r="CN11" s="40"/>
      <c r="CO11" s="40"/>
      <c r="CP11" s="40"/>
      <c r="CQ11" s="47" t="s">
        <v>286</v>
      </c>
      <c r="CR11" s="40">
        <v>10</v>
      </c>
      <c r="CS11" s="40"/>
      <c r="CT11" s="40"/>
      <c r="CU11" s="40"/>
      <c r="CV11" s="47" t="s">
        <v>285</v>
      </c>
      <c r="CW11" s="40">
        <v>70</v>
      </c>
      <c r="CX11" s="40"/>
      <c r="CY11" s="40"/>
      <c r="CZ11" s="40"/>
      <c r="DA11" s="47" t="s">
        <v>30</v>
      </c>
      <c r="DB11" s="40"/>
      <c r="DC11" s="40"/>
      <c r="DD11" s="40"/>
      <c r="DE11" s="40"/>
      <c r="DF11" s="47" t="s">
        <v>285</v>
      </c>
      <c r="DG11" s="40">
        <v>65</v>
      </c>
      <c r="DH11" s="40"/>
      <c r="DI11" s="40"/>
      <c r="DJ11" s="40"/>
      <c r="DK11" s="47" t="s">
        <v>285</v>
      </c>
      <c r="DL11" s="40">
        <v>65</v>
      </c>
      <c r="DM11" s="40"/>
      <c r="DN11" s="40"/>
      <c r="DO11" s="40"/>
      <c r="DP11" s="47" t="s">
        <v>30</v>
      </c>
      <c r="DQ11" s="40"/>
      <c r="DR11" s="40"/>
      <c r="DS11" s="40"/>
      <c r="DT11" s="40"/>
      <c r="DU11" s="47" t="s">
        <v>285</v>
      </c>
      <c r="DV11" s="40">
        <v>60</v>
      </c>
      <c r="DW11" s="40"/>
      <c r="DX11" s="40"/>
      <c r="DY11" s="40"/>
      <c r="DZ11" s="47" t="s">
        <v>30</v>
      </c>
      <c r="EA11" s="40"/>
      <c r="EB11" s="40"/>
      <c r="EC11" s="40"/>
      <c r="ED11" s="40"/>
      <c r="EE11" s="47" t="s">
        <v>285</v>
      </c>
      <c r="EF11" s="40">
        <v>70</v>
      </c>
      <c r="EG11" s="40"/>
      <c r="EH11" s="40"/>
      <c r="EI11" s="40"/>
      <c r="EJ11" s="47" t="s">
        <v>285</v>
      </c>
      <c r="EK11" s="40">
        <v>70</v>
      </c>
      <c r="EL11" s="40"/>
      <c r="EM11" s="40"/>
      <c r="EN11" s="40"/>
      <c r="EO11" s="47" t="s">
        <v>285</v>
      </c>
      <c r="EP11" s="40">
        <v>70</v>
      </c>
      <c r="EQ11" s="40"/>
      <c r="ER11" s="40"/>
      <c r="ES11" s="40"/>
      <c r="ET11" s="47" t="s">
        <v>285</v>
      </c>
      <c r="EU11" s="40">
        <v>70</v>
      </c>
      <c r="EV11" s="40"/>
      <c r="EW11" s="40"/>
      <c r="EX11" s="40"/>
      <c r="EY11" s="47" t="s">
        <v>285</v>
      </c>
      <c r="EZ11" s="40">
        <v>70</v>
      </c>
      <c r="FA11" s="40"/>
      <c r="FB11" s="40"/>
      <c r="FC11" s="40"/>
      <c r="FD11" s="47" t="s">
        <v>285</v>
      </c>
      <c r="FE11" s="40">
        <v>70</v>
      </c>
      <c r="FF11" s="40"/>
      <c r="FG11" s="40"/>
      <c r="FH11" s="40"/>
      <c r="FI11" s="47" t="s">
        <v>285</v>
      </c>
      <c r="FJ11" s="40">
        <v>70</v>
      </c>
      <c r="FK11" s="40"/>
      <c r="FL11" s="40"/>
      <c r="FM11" s="40"/>
      <c r="FN11" s="186"/>
      <c r="FO11" s="187"/>
      <c r="FP11" s="187"/>
      <c r="FQ11" s="187"/>
      <c r="FR11" s="187"/>
      <c r="FS11" s="186"/>
      <c r="FT11" s="187"/>
      <c r="FU11" s="187"/>
      <c r="FV11" s="187"/>
      <c r="FW11" s="187"/>
      <c r="FX11" s="186"/>
      <c r="FY11" s="187"/>
      <c r="FZ11" s="187"/>
      <c r="GA11" s="187"/>
      <c r="GB11" s="187"/>
    </row>
    <row r="12" spans="1:224" ht="13.5" x14ac:dyDescent="0.2">
      <c r="A12" s="27" t="s">
        <v>29</v>
      </c>
      <c r="B12" s="35" t="s">
        <v>150</v>
      </c>
      <c r="C12" s="55">
        <f>VLOOKUP(B12,'PRESENZE ALLENAMENTI'!$F$4:$H$40,3,0)</f>
        <v>43</v>
      </c>
      <c r="D12" s="56">
        <f t="shared" si="10"/>
        <v>40.581395348837212</v>
      </c>
      <c r="E12" s="56">
        <f t="shared" si="0"/>
        <v>1745</v>
      </c>
      <c r="F12" s="56">
        <f t="shared" si="11"/>
        <v>67.115384615384613</v>
      </c>
      <c r="G12" s="55">
        <f t="shared" si="1"/>
        <v>25</v>
      </c>
      <c r="H12" s="55">
        <f t="shared" si="2"/>
        <v>1</v>
      </c>
      <c r="I12" s="55">
        <f t="shared" si="3"/>
        <v>1</v>
      </c>
      <c r="J12" s="55"/>
      <c r="K12" s="56">
        <f t="shared" si="4"/>
        <v>1</v>
      </c>
      <c r="L12" s="57">
        <f t="shared" si="5"/>
        <v>5</v>
      </c>
      <c r="M12" s="57">
        <f t="shared" si="6"/>
        <v>1</v>
      </c>
      <c r="N12" s="55">
        <f t="shared" si="7"/>
        <v>0</v>
      </c>
      <c r="O12" s="40" t="s">
        <v>270</v>
      </c>
      <c r="P12" s="40">
        <v>0</v>
      </c>
      <c r="Q12" s="40"/>
      <c r="R12" s="40"/>
      <c r="S12" s="40"/>
      <c r="T12" s="47" t="s">
        <v>285</v>
      </c>
      <c r="U12" s="40">
        <v>70</v>
      </c>
      <c r="V12" s="40"/>
      <c r="W12" s="40"/>
      <c r="X12" s="40"/>
      <c r="Y12" s="47" t="s">
        <v>285</v>
      </c>
      <c r="Z12" s="40">
        <v>70</v>
      </c>
      <c r="AA12" s="40"/>
      <c r="AB12" s="40"/>
      <c r="AC12" s="40"/>
      <c r="AD12" s="47" t="s">
        <v>285</v>
      </c>
      <c r="AE12" s="40">
        <v>70</v>
      </c>
      <c r="AF12" s="40"/>
      <c r="AG12" s="40"/>
      <c r="AH12" s="40"/>
      <c r="AI12" s="47" t="s">
        <v>285</v>
      </c>
      <c r="AJ12" s="40">
        <v>70</v>
      </c>
      <c r="AK12" s="40"/>
      <c r="AL12" s="40"/>
      <c r="AM12" s="40"/>
      <c r="AN12" s="47" t="s">
        <v>285</v>
      </c>
      <c r="AO12" s="40">
        <v>60</v>
      </c>
      <c r="AP12" s="40" t="s">
        <v>26</v>
      </c>
      <c r="AQ12" s="40"/>
      <c r="AR12" s="40"/>
      <c r="AS12" s="47" t="s">
        <v>285</v>
      </c>
      <c r="AT12" s="40">
        <v>65</v>
      </c>
      <c r="AU12" s="40"/>
      <c r="AV12" s="40"/>
      <c r="AW12" s="40"/>
      <c r="AX12" s="47" t="s">
        <v>285</v>
      </c>
      <c r="AY12" s="40">
        <v>70</v>
      </c>
      <c r="AZ12" s="40"/>
      <c r="BA12" s="40"/>
      <c r="BB12" s="40"/>
      <c r="BC12" s="47" t="s">
        <v>285</v>
      </c>
      <c r="BD12" s="40">
        <v>70</v>
      </c>
      <c r="BE12" s="40"/>
      <c r="BF12" s="40"/>
      <c r="BG12" s="40"/>
      <c r="BH12" s="47" t="s">
        <v>285</v>
      </c>
      <c r="BI12" s="40">
        <v>70</v>
      </c>
      <c r="BJ12" s="40" t="s">
        <v>26</v>
      </c>
      <c r="BK12" s="40"/>
      <c r="BL12" s="40"/>
      <c r="BM12" s="47" t="s">
        <v>285</v>
      </c>
      <c r="BN12" s="40">
        <v>70</v>
      </c>
      <c r="BO12" s="40"/>
      <c r="BP12" s="40"/>
      <c r="BQ12" s="40"/>
      <c r="BR12" s="47" t="s">
        <v>285</v>
      </c>
      <c r="BS12" s="40">
        <v>70</v>
      </c>
      <c r="BT12" s="40"/>
      <c r="BU12" s="40"/>
      <c r="BV12" s="40"/>
      <c r="BW12" s="47" t="s">
        <v>270</v>
      </c>
      <c r="BX12" s="40"/>
      <c r="BY12" s="40"/>
      <c r="BZ12" s="40"/>
      <c r="CA12" s="40"/>
      <c r="CB12" s="47"/>
      <c r="CC12" s="40"/>
      <c r="CD12" s="40"/>
      <c r="CE12" s="40"/>
      <c r="CF12" s="40"/>
      <c r="CG12" s="47" t="s">
        <v>285</v>
      </c>
      <c r="CH12" s="40">
        <v>70</v>
      </c>
      <c r="CI12" s="40"/>
      <c r="CJ12" s="40"/>
      <c r="CK12" s="40"/>
      <c r="CL12" s="47" t="s">
        <v>285</v>
      </c>
      <c r="CM12" s="40">
        <v>70</v>
      </c>
      <c r="CN12" s="40"/>
      <c r="CO12" s="158" t="s">
        <v>445</v>
      </c>
      <c r="CP12" s="40"/>
      <c r="CQ12" s="47" t="s">
        <v>285</v>
      </c>
      <c r="CR12" s="40">
        <v>70</v>
      </c>
      <c r="CS12" s="40" t="s">
        <v>26</v>
      </c>
      <c r="CT12" s="40"/>
      <c r="CU12" s="40"/>
      <c r="CV12" s="47" t="s">
        <v>285</v>
      </c>
      <c r="CW12" s="40">
        <v>70</v>
      </c>
      <c r="CX12" s="40"/>
      <c r="CY12" s="40"/>
      <c r="CZ12" s="40"/>
      <c r="DA12" s="47"/>
      <c r="DB12" s="40"/>
      <c r="DC12" s="40"/>
      <c r="DD12" s="40"/>
      <c r="DE12" s="40"/>
      <c r="DF12" s="47" t="s">
        <v>285</v>
      </c>
      <c r="DG12" s="40">
        <v>70</v>
      </c>
      <c r="DH12" s="40" t="s">
        <v>26</v>
      </c>
      <c r="DI12" s="40"/>
      <c r="DJ12" s="40">
        <v>1</v>
      </c>
      <c r="DK12" s="47" t="s">
        <v>286</v>
      </c>
      <c r="DL12" s="40">
        <v>20</v>
      </c>
      <c r="DM12" s="40"/>
      <c r="DN12" s="40"/>
      <c r="DO12" s="40"/>
      <c r="DP12" s="47" t="s">
        <v>285</v>
      </c>
      <c r="DQ12" s="40">
        <v>70</v>
      </c>
      <c r="DR12" s="40"/>
      <c r="DS12" s="40"/>
      <c r="DT12" s="40"/>
      <c r="DU12" s="47" t="s">
        <v>285</v>
      </c>
      <c r="DV12" s="40">
        <v>70</v>
      </c>
      <c r="DW12" s="40"/>
      <c r="DX12" s="40"/>
      <c r="DY12" s="40"/>
      <c r="DZ12" s="47" t="s">
        <v>285</v>
      </c>
      <c r="EA12" s="40">
        <v>70</v>
      </c>
      <c r="EB12" s="40"/>
      <c r="EC12" s="40"/>
      <c r="ED12" s="40"/>
      <c r="EE12" s="47" t="s">
        <v>30</v>
      </c>
      <c r="EF12" s="40"/>
      <c r="EG12" s="40"/>
      <c r="EH12" s="40"/>
      <c r="EI12" s="40"/>
      <c r="EJ12" s="47" t="s">
        <v>285</v>
      </c>
      <c r="EK12" s="40">
        <v>70</v>
      </c>
      <c r="EL12" s="40"/>
      <c r="EM12" s="40"/>
      <c r="EN12" s="40"/>
      <c r="EO12" s="47" t="s">
        <v>285</v>
      </c>
      <c r="EP12" s="40">
        <v>70</v>
      </c>
      <c r="EQ12" s="40"/>
      <c r="ER12" s="40"/>
      <c r="ES12" s="40"/>
      <c r="ET12" s="47" t="s">
        <v>285</v>
      </c>
      <c r="EU12" s="40">
        <v>60</v>
      </c>
      <c r="EV12" s="40" t="s">
        <v>26</v>
      </c>
      <c r="EW12" s="40"/>
      <c r="EX12" s="40"/>
      <c r="EY12" s="47" t="s">
        <v>285</v>
      </c>
      <c r="EZ12" s="40">
        <v>70</v>
      </c>
      <c r="FA12" s="40"/>
      <c r="FB12" s="40"/>
      <c r="FC12" s="40"/>
      <c r="FD12" s="47" t="s">
        <v>285</v>
      </c>
      <c r="FE12" s="40">
        <v>70</v>
      </c>
      <c r="FF12" s="40"/>
      <c r="FG12" s="40"/>
      <c r="FH12" s="40"/>
      <c r="FI12" s="47" t="s">
        <v>285</v>
      </c>
      <c r="FJ12" s="40">
        <v>70</v>
      </c>
      <c r="FK12" s="40"/>
      <c r="FL12" s="40"/>
      <c r="FM12" s="40"/>
      <c r="FN12" s="186"/>
      <c r="FO12" s="187"/>
      <c r="FP12" s="187"/>
      <c r="FQ12" s="187"/>
      <c r="FR12" s="187"/>
      <c r="FS12" s="186"/>
      <c r="FT12" s="187"/>
      <c r="FU12" s="187"/>
      <c r="FV12" s="187"/>
      <c r="FW12" s="187"/>
      <c r="FX12" s="186"/>
      <c r="FY12" s="187"/>
      <c r="FZ12" s="187"/>
      <c r="GA12" s="187"/>
      <c r="GB12" s="187"/>
    </row>
    <row r="13" spans="1:224" ht="13.5" x14ac:dyDescent="0.2">
      <c r="A13" s="27" t="s">
        <v>29</v>
      </c>
      <c r="B13" s="35" t="s">
        <v>207</v>
      </c>
      <c r="C13" s="55">
        <f>VLOOKUP(B13,'PRESENZE ALLENAMENTI'!$F$4:$H$40,3,0)</f>
        <v>32</v>
      </c>
      <c r="D13" s="56">
        <f t="shared" si="10"/>
        <v>27.96875</v>
      </c>
      <c r="E13" s="56">
        <f t="shared" si="0"/>
        <v>895</v>
      </c>
      <c r="F13" s="56">
        <f>E13/(G13+H13)</f>
        <v>49.722222222222221</v>
      </c>
      <c r="G13" s="55">
        <f t="shared" si="1"/>
        <v>13</v>
      </c>
      <c r="H13" s="55">
        <f t="shared" si="2"/>
        <v>5</v>
      </c>
      <c r="I13" s="55">
        <f t="shared" si="3"/>
        <v>5</v>
      </c>
      <c r="J13" s="55"/>
      <c r="K13" s="56">
        <f t="shared" si="4"/>
        <v>1</v>
      </c>
      <c r="L13" s="57">
        <f t="shared" si="5"/>
        <v>4</v>
      </c>
      <c r="M13" s="57">
        <f t="shared" si="6"/>
        <v>0</v>
      </c>
      <c r="N13" s="55">
        <f t="shared" si="7"/>
        <v>1</v>
      </c>
      <c r="O13" s="40" t="s">
        <v>270</v>
      </c>
      <c r="P13" s="40">
        <v>0</v>
      </c>
      <c r="Q13" s="40"/>
      <c r="R13" s="40"/>
      <c r="S13" s="40"/>
      <c r="T13" s="47" t="s">
        <v>285</v>
      </c>
      <c r="U13" s="40">
        <v>50</v>
      </c>
      <c r="V13" s="40" t="s">
        <v>26</v>
      </c>
      <c r="W13" s="40"/>
      <c r="X13" s="40"/>
      <c r="Y13" s="47"/>
      <c r="Z13" s="40"/>
      <c r="AA13" s="40"/>
      <c r="AB13" s="40"/>
      <c r="AC13" s="40"/>
      <c r="AD13" s="47"/>
      <c r="AE13" s="40"/>
      <c r="AF13" s="40"/>
      <c r="AG13" s="40"/>
      <c r="AH13" s="40"/>
      <c r="AI13" s="47" t="s">
        <v>285</v>
      </c>
      <c r="AJ13" s="40">
        <v>55</v>
      </c>
      <c r="AK13" s="40"/>
      <c r="AL13" s="40"/>
      <c r="AM13" s="40"/>
      <c r="AN13" s="47" t="s">
        <v>286</v>
      </c>
      <c r="AO13" s="40">
        <v>15</v>
      </c>
      <c r="AP13" s="40"/>
      <c r="AQ13" s="40"/>
      <c r="AR13" s="40"/>
      <c r="AS13" s="47" t="s">
        <v>285</v>
      </c>
      <c r="AT13" s="40">
        <v>70</v>
      </c>
      <c r="AU13" s="40"/>
      <c r="AV13" s="40"/>
      <c r="AW13" s="40"/>
      <c r="AX13" s="47" t="s">
        <v>285</v>
      </c>
      <c r="AY13" s="40">
        <v>70</v>
      </c>
      <c r="AZ13" s="40" t="s">
        <v>26</v>
      </c>
      <c r="BA13" s="40"/>
      <c r="BB13" s="40"/>
      <c r="BC13" s="47" t="s">
        <v>285</v>
      </c>
      <c r="BD13" s="40">
        <v>70</v>
      </c>
      <c r="BE13" s="40"/>
      <c r="BF13" s="40"/>
      <c r="BG13" s="40"/>
      <c r="BH13" s="47" t="s">
        <v>286</v>
      </c>
      <c r="BI13" s="40">
        <v>15</v>
      </c>
      <c r="BJ13" s="40"/>
      <c r="BK13" s="40"/>
      <c r="BL13" s="40"/>
      <c r="BM13" s="47" t="s">
        <v>285</v>
      </c>
      <c r="BN13" s="40">
        <v>70</v>
      </c>
      <c r="BO13" s="40"/>
      <c r="BP13" s="40"/>
      <c r="BQ13" s="40"/>
      <c r="BR13" s="47" t="s">
        <v>286</v>
      </c>
      <c r="BS13" s="40">
        <v>15</v>
      </c>
      <c r="BT13" s="40"/>
      <c r="BU13" s="40"/>
      <c r="BV13" s="40"/>
      <c r="BW13" s="47" t="s">
        <v>270</v>
      </c>
      <c r="BX13" s="40"/>
      <c r="BY13" s="40"/>
      <c r="BZ13" s="40"/>
      <c r="CA13" s="40"/>
      <c r="CB13" s="47" t="s">
        <v>270</v>
      </c>
      <c r="CC13" s="40"/>
      <c r="CD13" s="40"/>
      <c r="CE13" s="40"/>
      <c r="CF13" s="40"/>
      <c r="CG13" s="47" t="s">
        <v>285</v>
      </c>
      <c r="CH13" s="40">
        <v>65</v>
      </c>
      <c r="CI13" s="40"/>
      <c r="CJ13" s="40" t="s">
        <v>376</v>
      </c>
      <c r="CK13" s="40"/>
      <c r="CL13" s="47" t="s">
        <v>30</v>
      </c>
      <c r="CM13" s="40"/>
      <c r="CN13" s="40"/>
      <c r="CO13" s="40"/>
      <c r="CP13" s="40"/>
      <c r="CQ13" s="47" t="s">
        <v>285</v>
      </c>
      <c r="CR13" s="40">
        <v>65</v>
      </c>
      <c r="CS13" s="40" t="s">
        <v>26</v>
      </c>
      <c r="CT13" s="40"/>
      <c r="CU13" s="40"/>
      <c r="CV13" s="47" t="s">
        <v>30</v>
      </c>
      <c r="CW13" s="40"/>
      <c r="CX13" s="40"/>
      <c r="CY13" s="40"/>
      <c r="CZ13" s="40"/>
      <c r="DA13" s="47" t="s">
        <v>285</v>
      </c>
      <c r="DB13" s="40">
        <v>70</v>
      </c>
      <c r="DC13" s="40"/>
      <c r="DD13" s="40"/>
      <c r="DE13" s="40">
        <v>1</v>
      </c>
      <c r="DF13" s="47" t="s">
        <v>286</v>
      </c>
      <c r="DG13" s="40">
        <v>10</v>
      </c>
      <c r="DH13" s="40"/>
      <c r="DI13" s="40"/>
      <c r="DJ13" s="40"/>
      <c r="DK13" s="47" t="s">
        <v>285</v>
      </c>
      <c r="DL13" s="40">
        <v>50</v>
      </c>
      <c r="DM13" s="40" t="s">
        <v>26</v>
      </c>
      <c r="DN13" s="40"/>
      <c r="DO13" s="40"/>
      <c r="DP13" s="47" t="s">
        <v>285</v>
      </c>
      <c r="DQ13" s="40">
        <v>70</v>
      </c>
      <c r="DR13" s="40"/>
      <c r="DS13" s="40"/>
      <c r="DT13" s="40"/>
      <c r="DU13" s="47"/>
      <c r="DV13" s="40"/>
      <c r="DW13" s="40"/>
      <c r="DX13" s="40"/>
      <c r="DY13" s="40"/>
      <c r="DZ13" s="47" t="s">
        <v>285</v>
      </c>
      <c r="EA13" s="40">
        <v>50</v>
      </c>
      <c r="EB13" s="40"/>
      <c r="EC13" s="40"/>
      <c r="ED13" s="40"/>
      <c r="EE13" s="47" t="s">
        <v>285</v>
      </c>
      <c r="EF13" s="40">
        <v>70</v>
      </c>
      <c r="EG13" s="40"/>
      <c r="EH13" s="40"/>
      <c r="EI13" s="40"/>
      <c r="EJ13" s="47"/>
      <c r="EK13" s="40"/>
      <c r="EL13" s="40"/>
      <c r="EM13" s="40"/>
      <c r="EN13" s="40"/>
      <c r="EO13" s="47" t="s">
        <v>30</v>
      </c>
      <c r="EP13" s="40"/>
      <c r="EQ13" s="40"/>
      <c r="ER13" s="40"/>
      <c r="ES13" s="40"/>
      <c r="ET13" s="47" t="s">
        <v>286</v>
      </c>
      <c r="EU13" s="40">
        <v>15</v>
      </c>
      <c r="EV13" s="40"/>
      <c r="EW13" s="40"/>
      <c r="EX13" s="40"/>
      <c r="EY13" s="47"/>
      <c r="EZ13" s="40"/>
      <c r="FA13" s="40"/>
      <c r="FB13" s="40"/>
      <c r="FC13" s="40"/>
      <c r="FD13" s="47" t="s">
        <v>30</v>
      </c>
      <c r="FE13" s="40"/>
      <c r="FF13" s="40"/>
      <c r="FG13" s="40"/>
      <c r="FH13" s="40"/>
      <c r="FI13" s="47" t="s">
        <v>30</v>
      </c>
      <c r="FJ13" s="40"/>
      <c r="FK13" s="40"/>
      <c r="FL13" s="40"/>
      <c r="FM13" s="40"/>
      <c r="FN13" s="186"/>
      <c r="FO13" s="187"/>
      <c r="FP13" s="187"/>
      <c r="FQ13" s="187"/>
      <c r="FR13" s="187"/>
      <c r="FS13" s="186"/>
      <c r="FT13" s="187"/>
      <c r="FU13" s="187"/>
      <c r="FV13" s="187"/>
      <c r="FW13" s="187"/>
      <c r="FX13" s="186"/>
      <c r="FY13" s="187"/>
      <c r="FZ13" s="187"/>
      <c r="GA13" s="187"/>
      <c r="GB13" s="187"/>
    </row>
    <row r="14" spans="1:224" ht="13.5" x14ac:dyDescent="0.2">
      <c r="A14" s="27" t="s">
        <v>29</v>
      </c>
      <c r="B14" s="35" t="s">
        <v>149</v>
      </c>
      <c r="C14" s="55">
        <f>VLOOKUP(B14,'PRESENZE ALLENAMENTI'!$F$4:$H$40,3,0)</f>
        <v>18</v>
      </c>
      <c r="D14" s="56">
        <f t="shared" si="10"/>
        <v>72.777777777777771</v>
      </c>
      <c r="E14" s="56">
        <f t="shared" si="0"/>
        <v>1310</v>
      </c>
      <c r="F14" s="56">
        <f>E14/(G14+H14)</f>
        <v>59.545454545454547</v>
      </c>
      <c r="G14" s="55">
        <f t="shared" si="1"/>
        <v>17</v>
      </c>
      <c r="H14" s="55">
        <f t="shared" si="2"/>
        <v>5</v>
      </c>
      <c r="I14" s="55">
        <f t="shared" si="3"/>
        <v>0</v>
      </c>
      <c r="J14" s="55"/>
      <c r="K14" s="56">
        <f t="shared" si="4"/>
        <v>0</v>
      </c>
      <c r="L14" s="57">
        <f t="shared" si="5"/>
        <v>3</v>
      </c>
      <c r="M14" s="57">
        <f t="shared" si="6"/>
        <v>0</v>
      </c>
      <c r="N14" s="55">
        <f t="shared" si="7"/>
        <v>0</v>
      </c>
      <c r="O14" s="40" t="s">
        <v>270</v>
      </c>
      <c r="P14" s="40">
        <v>0</v>
      </c>
      <c r="Q14" s="40"/>
      <c r="R14" s="40"/>
      <c r="S14" s="40"/>
      <c r="T14" s="47" t="s">
        <v>285</v>
      </c>
      <c r="U14" s="40">
        <v>70</v>
      </c>
      <c r="V14" s="40"/>
      <c r="W14" s="40"/>
      <c r="X14" s="40"/>
      <c r="Y14" s="47"/>
      <c r="Z14" s="40"/>
      <c r="AA14" s="40"/>
      <c r="AB14" s="40"/>
      <c r="AC14" s="40"/>
      <c r="AD14" s="47" t="s">
        <v>285</v>
      </c>
      <c r="AE14" s="40">
        <v>70</v>
      </c>
      <c r="AF14" s="40"/>
      <c r="AG14" s="40"/>
      <c r="AH14" s="40"/>
      <c r="AI14" s="47" t="s">
        <v>286</v>
      </c>
      <c r="AJ14" s="40">
        <v>25</v>
      </c>
      <c r="AK14" s="40"/>
      <c r="AL14" s="40"/>
      <c r="AM14" s="40"/>
      <c r="AN14" s="47" t="s">
        <v>285</v>
      </c>
      <c r="AO14" s="40">
        <v>70</v>
      </c>
      <c r="AP14" s="40"/>
      <c r="AQ14" s="40"/>
      <c r="AR14" s="40"/>
      <c r="AS14" s="47" t="s">
        <v>285</v>
      </c>
      <c r="AT14" s="40">
        <v>70</v>
      </c>
      <c r="AU14" s="40" t="s">
        <v>26</v>
      </c>
      <c r="AV14" s="40"/>
      <c r="AW14" s="40"/>
      <c r="AX14" s="47"/>
      <c r="AY14" s="40"/>
      <c r="AZ14" s="40"/>
      <c r="BA14" s="40"/>
      <c r="BB14" s="40"/>
      <c r="BC14" s="47" t="s">
        <v>286</v>
      </c>
      <c r="BD14" s="40">
        <v>30</v>
      </c>
      <c r="BE14" s="40"/>
      <c r="BF14" s="40"/>
      <c r="BG14" s="40"/>
      <c r="BH14" s="47" t="s">
        <v>285</v>
      </c>
      <c r="BI14" s="40">
        <v>70</v>
      </c>
      <c r="BJ14" s="40"/>
      <c r="BK14" s="40"/>
      <c r="BL14" s="40"/>
      <c r="BM14" s="47"/>
      <c r="BN14" s="40"/>
      <c r="BO14" s="40"/>
      <c r="BP14" s="40"/>
      <c r="BQ14" s="40"/>
      <c r="BR14" s="47" t="s">
        <v>285</v>
      </c>
      <c r="BS14" s="40">
        <v>70</v>
      </c>
      <c r="BT14" s="40" t="s">
        <v>26</v>
      </c>
      <c r="BU14" s="40"/>
      <c r="BV14" s="40"/>
      <c r="BW14" s="47"/>
      <c r="BX14" s="40"/>
      <c r="BY14" s="40"/>
      <c r="BZ14" s="40"/>
      <c r="CA14" s="40"/>
      <c r="CB14" s="47"/>
      <c r="CC14" s="40"/>
      <c r="CD14" s="40"/>
      <c r="CE14" s="40"/>
      <c r="CF14" s="40"/>
      <c r="CG14" s="47" t="s">
        <v>285</v>
      </c>
      <c r="CH14" s="40">
        <v>70</v>
      </c>
      <c r="CI14" s="40"/>
      <c r="CJ14" s="40"/>
      <c r="CK14" s="40"/>
      <c r="CL14" s="47"/>
      <c r="CM14" s="40"/>
      <c r="CN14" s="40"/>
      <c r="CO14" s="40"/>
      <c r="CP14" s="40"/>
      <c r="CQ14" s="47" t="s">
        <v>286</v>
      </c>
      <c r="CR14" s="40">
        <v>35</v>
      </c>
      <c r="CS14" s="40"/>
      <c r="CT14" s="40"/>
      <c r="CU14" s="40"/>
      <c r="CV14" s="47" t="s">
        <v>286</v>
      </c>
      <c r="CW14" s="40">
        <v>35</v>
      </c>
      <c r="CX14" s="40"/>
      <c r="CY14" s="40"/>
      <c r="CZ14" s="40"/>
      <c r="DA14" s="47" t="s">
        <v>285</v>
      </c>
      <c r="DB14" s="40">
        <v>70</v>
      </c>
      <c r="DC14" s="40"/>
      <c r="DD14" s="40"/>
      <c r="DE14" s="40"/>
      <c r="DF14" s="47" t="s">
        <v>285</v>
      </c>
      <c r="DG14" s="40">
        <v>70</v>
      </c>
      <c r="DH14" s="40"/>
      <c r="DI14" s="40"/>
      <c r="DJ14" s="40"/>
      <c r="DK14" s="47" t="s">
        <v>285</v>
      </c>
      <c r="DL14" s="40">
        <v>40</v>
      </c>
      <c r="DM14" s="40"/>
      <c r="DN14" s="40"/>
      <c r="DO14" s="40"/>
      <c r="DP14" s="47"/>
      <c r="DQ14" s="40"/>
      <c r="DR14" s="40"/>
      <c r="DS14" s="40"/>
      <c r="DT14" s="40"/>
      <c r="DU14" s="47"/>
      <c r="DV14" s="40"/>
      <c r="DW14" s="40"/>
      <c r="DX14" s="40"/>
      <c r="DY14" s="40"/>
      <c r="DZ14" s="47" t="s">
        <v>286</v>
      </c>
      <c r="EA14" s="40">
        <v>25</v>
      </c>
      <c r="EB14" s="40"/>
      <c r="EC14" s="40"/>
      <c r="ED14" s="40"/>
      <c r="EE14" s="47" t="s">
        <v>285</v>
      </c>
      <c r="EF14" s="40">
        <v>70</v>
      </c>
      <c r="EG14" s="40"/>
      <c r="EH14" s="40"/>
      <c r="EI14" s="40"/>
      <c r="EJ14" s="47" t="s">
        <v>285</v>
      </c>
      <c r="EK14" s="40">
        <v>70</v>
      </c>
      <c r="EL14" s="40"/>
      <c r="EM14" s="40"/>
      <c r="EN14" s="40"/>
      <c r="EO14" s="47" t="s">
        <v>285</v>
      </c>
      <c r="EP14" s="40">
        <v>70</v>
      </c>
      <c r="EQ14" s="40"/>
      <c r="ER14" s="40"/>
      <c r="ES14" s="40"/>
      <c r="ET14" s="47" t="s">
        <v>285</v>
      </c>
      <c r="EU14" s="40">
        <v>70</v>
      </c>
      <c r="EV14" s="40"/>
      <c r="EW14" s="40"/>
      <c r="EX14" s="40"/>
      <c r="EY14" s="47" t="s">
        <v>285</v>
      </c>
      <c r="EZ14" s="40">
        <v>70</v>
      </c>
      <c r="FA14" s="40" t="s">
        <v>26</v>
      </c>
      <c r="FB14" s="40"/>
      <c r="FC14" s="40"/>
      <c r="FD14" s="47" t="s">
        <v>285</v>
      </c>
      <c r="FE14" s="40">
        <v>70</v>
      </c>
      <c r="FF14" s="40"/>
      <c r="FG14" s="40"/>
      <c r="FH14" s="40"/>
      <c r="FI14" s="47" t="s">
        <v>285</v>
      </c>
      <c r="FJ14" s="40">
        <v>70</v>
      </c>
      <c r="FK14" s="40"/>
      <c r="FL14" s="40"/>
      <c r="FM14" s="40"/>
      <c r="FN14" s="186"/>
      <c r="FO14" s="187"/>
      <c r="FP14" s="187"/>
      <c r="FQ14" s="187"/>
      <c r="FR14" s="187"/>
      <c r="FS14" s="186"/>
      <c r="FT14" s="187"/>
      <c r="FU14" s="187"/>
      <c r="FV14" s="187"/>
      <c r="FW14" s="187"/>
      <c r="FX14" s="186"/>
      <c r="FY14" s="187"/>
      <c r="FZ14" s="187"/>
      <c r="GA14" s="187"/>
      <c r="GB14" s="187"/>
    </row>
    <row r="15" spans="1:224" ht="13.5" x14ac:dyDescent="0.2">
      <c r="A15" s="68" t="s">
        <v>29</v>
      </c>
      <c r="B15" s="35" t="s">
        <v>123</v>
      </c>
      <c r="C15" s="55">
        <f>VLOOKUP(B15,'PRESENZE ALLENAMENTI'!$F$4:$H$40,3,0)</f>
        <v>45</v>
      </c>
      <c r="D15" s="56">
        <f t="shared" si="10"/>
        <v>43.555555555555557</v>
      </c>
      <c r="E15" s="56">
        <f t="shared" si="0"/>
        <v>1960</v>
      </c>
      <c r="F15" s="56">
        <f>E15/(G15+H15)</f>
        <v>70</v>
      </c>
      <c r="G15" s="55">
        <f t="shared" si="1"/>
        <v>28</v>
      </c>
      <c r="H15" s="55">
        <f t="shared" si="2"/>
        <v>0</v>
      </c>
      <c r="I15" s="55">
        <f t="shared" si="3"/>
        <v>0</v>
      </c>
      <c r="J15" s="55"/>
      <c r="K15" s="56">
        <f t="shared" si="4"/>
        <v>6</v>
      </c>
      <c r="L15" s="57">
        <f t="shared" si="5"/>
        <v>4</v>
      </c>
      <c r="M15" s="57">
        <f t="shared" si="6"/>
        <v>0</v>
      </c>
      <c r="N15" s="55">
        <f t="shared" si="7"/>
        <v>0</v>
      </c>
      <c r="O15" s="40" t="s">
        <v>270</v>
      </c>
      <c r="P15" s="40">
        <v>0</v>
      </c>
      <c r="Q15" s="40"/>
      <c r="R15" s="40"/>
      <c r="S15" s="40"/>
      <c r="T15" s="47" t="s">
        <v>285</v>
      </c>
      <c r="U15" s="40">
        <v>70</v>
      </c>
      <c r="V15" s="40"/>
      <c r="W15" s="40"/>
      <c r="X15" s="40">
        <v>1</v>
      </c>
      <c r="Y15" s="47" t="s">
        <v>285</v>
      </c>
      <c r="Z15" s="40">
        <v>70</v>
      </c>
      <c r="AA15" s="40"/>
      <c r="AB15" s="40"/>
      <c r="AC15" s="40">
        <v>1</v>
      </c>
      <c r="AD15" s="47" t="s">
        <v>285</v>
      </c>
      <c r="AE15" s="40">
        <v>70</v>
      </c>
      <c r="AF15" s="40"/>
      <c r="AG15" s="40"/>
      <c r="AH15" s="40"/>
      <c r="AI15" s="47" t="s">
        <v>285</v>
      </c>
      <c r="AJ15" s="40">
        <v>70</v>
      </c>
      <c r="AK15" s="40"/>
      <c r="AL15" s="40"/>
      <c r="AM15" s="40"/>
      <c r="AN15" s="47" t="s">
        <v>285</v>
      </c>
      <c r="AO15" s="40">
        <v>70</v>
      </c>
      <c r="AP15" s="40"/>
      <c r="AQ15" s="40"/>
      <c r="AR15" s="40"/>
      <c r="AS15" s="47" t="s">
        <v>285</v>
      </c>
      <c r="AT15" s="40">
        <v>70</v>
      </c>
      <c r="AU15" s="40"/>
      <c r="AV15" s="40"/>
      <c r="AW15" s="40"/>
      <c r="AX15" s="47" t="s">
        <v>285</v>
      </c>
      <c r="AY15" s="40">
        <v>70</v>
      </c>
      <c r="AZ15" s="40"/>
      <c r="BA15" s="40"/>
      <c r="BB15" s="40">
        <v>1</v>
      </c>
      <c r="BC15" s="47" t="s">
        <v>285</v>
      </c>
      <c r="BD15" s="40">
        <v>70</v>
      </c>
      <c r="BE15" s="40" t="s">
        <v>26</v>
      </c>
      <c r="BF15" s="40"/>
      <c r="BG15" s="40"/>
      <c r="BH15" s="47" t="s">
        <v>285</v>
      </c>
      <c r="BI15" s="40">
        <v>70</v>
      </c>
      <c r="BJ15" s="40"/>
      <c r="BK15" s="40"/>
      <c r="BL15" s="40"/>
      <c r="BM15" s="47" t="s">
        <v>285</v>
      </c>
      <c r="BN15" s="40">
        <v>70</v>
      </c>
      <c r="BO15" s="40"/>
      <c r="BP15" s="40"/>
      <c r="BQ15" s="40"/>
      <c r="BR15" s="47" t="s">
        <v>285</v>
      </c>
      <c r="BS15" s="40">
        <v>70</v>
      </c>
      <c r="BT15" s="40"/>
      <c r="BU15" s="40"/>
      <c r="BV15" s="40">
        <v>1</v>
      </c>
      <c r="BW15" s="47" t="s">
        <v>270</v>
      </c>
      <c r="BX15" s="40"/>
      <c r="BY15" s="40"/>
      <c r="BZ15" s="40"/>
      <c r="CA15" s="40"/>
      <c r="CB15" s="47" t="s">
        <v>270</v>
      </c>
      <c r="CC15" s="40"/>
      <c r="CD15" s="40"/>
      <c r="CE15" s="40"/>
      <c r="CF15" s="40"/>
      <c r="CG15" s="47" t="s">
        <v>285</v>
      </c>
      <c r="CH15" s="40">
        <v>70</v>
      </c>
      <c r="CI15" s="40"/>
      <c r="CJ15" s="40"/>
      <c r="CK15" s="40">
        <v>1</v>
      </c>
      <c r="CL15" s="47" t="s">
        <v>285</v>
      </c>
      <c r="CM15" s="40">
        <v>70</v>
      </c>
      <c r="CN15" s="40"/>
      <c r="CO15" s="40"/>
      <c r="CP15" s="40"/>
      <c r="CQ15" s="47" t="s">
        <v>285</v>
      </c>
      <c r="CR15" s="40">
        <v>70</v>
      </c>
      <c r="CS15" s="40" t="s">
        <v>26</v>
      </c>
      <c r="CT15" s="40"/>
      <c r="CU15" s="40"/>
      <c r="CV15" s="47" t="s">
        <v>285</v>
      </c>
      <c r="CW15" s="40">
        <v>70</v>
      </c>
      <c r="CX15" s="40"/>
      <c r="CY15" s="40"/>
      <c r="CZ15" s="40"/>
      <c r="DA15" s="47" t="s">
        <v>285</v>
      </c>
      <c r="DB15" s="40">
        <v>70</v>
      </c>
      <c r="DC15" s="40"/>
      <c r="DD15" s="40"/>
      <c r="DE15" s="40"/>
      <c r="DF15" s="47" t="s">
        <v>285</v>
      </c>
      <c r="DG15" s="40">
        <v>70</v>
      </c>
      <c r="DH15" s="40"/>
      <c r="DI15" s="40"/>
      <c r="DJ15" s="40"/>
      <c r="DK15" s="47" t="s">
        <v>285</v>
      </c>
      <c r="DL15" s="40">
        <v>70</v>
      </c>
      <c r="DM15" s="40"/>
      <c r="DN15" s="40"/>
      <c r="DO15" s="40"/>
      <c r="DP15" s="47" t="s">
        <v>285</v>
      </c>
      <c r="DQ15" s="40">
        <v>70</v>
      </c>
      <c r="DR15" s="40"/>
      <c r="DS15" s="40"/>
      <c r="DT15" s="40"/>
      <c r="DU15" s="47" t="s">
        <v>285</v>
      </c>
      <c r="DV15" s="40">
        <v>70</v>
      </c>
      <c r="DW15" s="40"/>
      <c r="DX15" s="40"/>
      <c r="DY15" s="40"/>
      <c r="DZ15" s="47" t="s">
        <v>285</v>
      </c>
      <c r="EA15" s="40">
        <v>70</v>
      </c>
      <c r="EB15" s="40" t="s">
        <v>26</v>
      </c>
      <c r="EC15" s="40"/>
      <c r="ED15" s="40"/>
      <c r="EE15" s="47" t="s">
        <v>285</v>
      </c>
      <c r="EF15" s="40">
        <v>70</v>
      </c>
      <c r="EG15" s="40"/>
      <c r="EH15" s="40"/>
      <c r="EI15" s="40"/>
      <c r="EJ15" s="47" t="s">
        <v>285</v>
      </c>
      <c r="EK15" s="40">
        <v>70</v>
      </c>
      <c r="EL15" s="40"/>
      <c r="EM15" s="40"/>
      <c r="EN15" s="40"/>
      <c r="EO15" s="47" t="s">
        <v>285</v>
      </c>
      <c r="EP15" s="40">
        <v>70</v>
      </c>
      <c r="EQ15" s="40"/>
      <c r="ER15" s="40"/>
      <c r="ES15" s="40"/>
      <c r="ET15" s="47" t="s">
        <v>285</v>
      </c>
      <c r="EU15" s="40">
        <v>70</v>
      </c>
      <c r="EV15" s="40" t="s">
        <v>26</v>
      </c>
      <c r="EW15" s="40"/>
      <c r="EX15" s="40">
        <v>1</v>
      </c>
      <c r="EY15" s="47" t="s">
        <v>285</v>
      </c>
      <c r="EZ15" s="40">
        <v>70</v>
      </c>
      <c r="FA15" s="40"/>
      <c r="FB15" s="40"/>
      <c r="FC15" s="40"/>
      <c r="FD15" s="47" t="s">
        <v>285</v>
      </c>
      <c r="FE15" s="40">
        <v>70</v>
      </c>
      <c r="FF15" s="40"/>
      <c r="FG15" s="40"/>
      <c r="FH15" s="40"/>
      <c r="FI15" s="47" t="s">
        <v>285</v>
      </c>
      <c r="FJ15" s="40">
        <v>70</v>
      </c>
      <c r="FK15" s="40"/>
      <c r="FL15" s="40"/>
      <c r="FM15" s="40"/>
      <c r="FN15" s="186"/>
      <c r="FO15" s="187"/>
      <c r="FP15" s="187"/>
      <c r="FQ15" s="187"/>
      <c r="FR15" s="187"/>
      <c r="FS15" s="186"/>
      <c r="FT15" s="187"/>
      <c r="FU15" s="187"/>
      <c r="FV15" s="187"/>
      <c r="FW15" s="187"/>
      <c r="FX15" s="186"/>
      <c r="FY15" s="187"/>
      <c r="FZ15" s="187"/>
      <c r="GA15" s="187"/>
      <c r="GB15" s="187"/>
    </row>
    <row r="16" spans="1:224" ht="13.5" x14ac:dyDescent="0.2">
      <c r="A16" s="68" t="s">
        <v>25</v>
      </c>
      <c r="B16" s="35" t="s">
        <v>113</v>
      </c>
      <c r="C16" s="55">
        <f>VLOOKUP(B16,'PRESENZE ALLENAMENTI'!$F$4:$H$40,3,0)</f>
        <v>31</v>
      </c>
      <c r="D16" s="56">
        <f t="shared" si="10"/>
        <v>25.483870967741936</v>
      </c>
      <c r="E16" s="56">
        <f t="shared" si="0"/>
        <v>790</v>
      </c>
      <c r="F16" s="56">
        <f>E16/(G16+H16)</f>
        <v>65.833333333333329</v>
      </c>
      <c r="G16" s="55">
        <f t="shared" si="1"/>
        <v>11</v>
      </c>
      <c r="H16" s="55">
        <f t="shared" si="2"/>
        <v>1</v>
      </c>
      <c r="I16" s="55">
        <f t="shared" si="3"/>
        <v>3</v>
      </c>
      <c r="J16" s="55"/>
      <c r="K16" s="56">
        <f t="shared" si="4"/>
        <v>3</v>
      </c>
      <c r="L16" s="57">
        <f t="shared" si="5"/>
        <v>0</v>
      </c>
      <c r="M16" s="57">
        <f t="shared" si="6"/>
        <v>0</v>
      </c>
      <c r="N16" s="55">
        <f t="shared" si="7"/>
        <v>0</v>
      </c>
      <c r="O16" s="40" t="s">
        <v>270</v>
      </c>
      <c r="P16" s="40">
        <v>0</v>
      </c>
      <c r="Q16" s="40"/>
      <c r="R16" s="40"/>
      <c r="S16" s="40"/>
      <c r="T16" s="47" t="s">
        <v>285</v>
      </c>
      <c r="U16" s="40">
        <v>70</v>
      </c>
      <c r="V16" s="40"/>
      <c r="W16" s="40"/>
      <c r="X16" s="40"/>
      <c r="Y16" s="47"/>
      <c r="Z16" s="40"/>
      <c r="AA16" s="40"/>
      <c r="AB16" s="40"/>
      <c r="AC16" s="40"/>
      <c r="AD16" s="47" t="s">
        <v>285</v>
      </c>
      <c r="AE16" s="40">
        <v>70</v>
      </c>
      <c r="AF16" s="40"/>
      <c r="AG16" s="40"/>
      <c r="AH16" s="40"/>
      <c r="AI16" s="47" t="s">
        <v>285</v>
      </c>
      <c r="AJ16" s="40">
        <v>70</v>
      </c>
      <c r="AK16" s="40"/>
      <c r="AL16" s="40"/>
      <c r="AM16" s="40"/>
      <c r="AN16" s="47" t="s">
        <v>285</v>
      </c>
      <c r="AO16" s="40">
        <v>70</v>
      </c>
      <c r="AP16" s="40"/>
      <c r="AQ16" s="40"/>
      <c r="AR16" s="40"/>
      <c r="AS16" s="47" t="s">
        <v>285</v>
      </c>
      <c r="AT16" s="40">
        <v>70</v>
      </c>
      <c r="AU16" s="40"/>
      <c r="AV16" s="40"/>
      <c r="AW16" s="40"/>
      <c r="AX16" s="47" t="s">
        <v>285</v>
      </c>
      <c r="AY16" s="40">
        <v>70</v>
      </c>
      <c r="AZ16" s="40"/>
      <c r="BA16" s="40"/>
      <c r="BB16" s="40"/>
      <c r="BC16" s="47" t="s">
        <v>285</v>
      </c>
      <c r="BD16" s="40">
        <v>70</v>
      </c>
      <c r="BE16" s="40"/>
      <c r="BF16" s="40"/>
      <c r="BG16" s="40">
        <v>1</v>
      </c>
      <c r="BH16" s="47" t="s">
        <v>285</v>
      </c>
      <c r="BI16" s="40">
        <v>70</v>
      </c>
      <c r="BJ16" s="40"/>
      <c r="BK16" s="40"/>
      <c r="BL16" s="40">
        <v>1</v>
      </c>
      <c r="BM16" s="47" t="s">
        <v>285</v>
      </c>
      <c r="BN16" s="40">
        <v>70</v>
      </c>
      <c r="BO16" s="40"/>
      <c r="BP16" s="40"/>
      <c r="BQ16" s="40">
        <v>1</v>
      </c>
      <c r="BR16" s="47" t="s">
        <v>285</v>
      </c>
      <c r="BS16" s="40">
        <v>70</v>
      </c>
      <c r="BT16" s="40"/>
      <c r="BU16" s="40"/>
      <c r="BV16" s="40"/>
      <c r="BW16" s="47" t="s">
        <v>270</v>
      </c>
      <c r="BX16" s="40"/>
      <c r="BY16" s="40"/>
      <c r="BZ16" s="40"/>
      <c r="CA16" s="40"/>
      <c r="CB16" s="47" t="s">
        <v>270</v>
      </c>
      <c r="CC16" s="40"/>
      <c r="CD16" s="40"/>
      <c r="CE16" s="40"/>
      <c r="CF16" s="40"/>
      <c r="CG16" s="47" t="s">
        <v>285</v>
      </c>
      <c r="CH16" s="40">
        <v>70</v>
      </c>
      <c r="CI16" s="40"/>
      <c r="CJ16" s="40"/>
      <c r="CK16" s="40"/>
      <c r="CL16" s="47" t="s">
        <v>30</v>
      </c>
      <c r="CM16" s="40"/>
      <c r="CN16" s="40"/>
      <c r="CO16" s="40"/>
      <c r="CP16" s="40"/>
      <c r="CQ16" s="47" t="s">
        <v>286</v>
      </c>
      <c r="CR16" s="40">
        <v>20</v>
      </c>
      <c r="CS16" s="40"/>
      <c r="CT16" s="40"/>
      <c r="CU16" s="40"/>
      <c r="CV16" s="47"/>
      <c r="CW16" s="40"/>
      <c r="CX16" s="40"/>
      <c r="CY16" s="40"/>
      <c r="CZ16" s="40"/>
      <c r="DA16" s="47"/>
      <c r="DB16" s="40"/>
      <c r="DC16" s="40"/>
      <c r="DD16" s="40"/>
      <c r="DE16" s="40"/>
      <c r="DF16" s="47"/>
      <c r="DG16" s="40"/>
      <c r="DH16" s="40"/>
      <c r="DI16" s="40"/>
      <c r="DJ16" s="40"/>
      <c r="DK16" s="47"/>
      <c r="DL16" s="40"/>
      <c r="DM16" s="40"/>
      <c r="DN16" s="40"/>
      <c r="DO16" s="40"/>
      <c r="DP16" s="47"/>
      <c r="DQ16" s="40"/>
      <c r="DR16" s="40"/>
      <c r="DS16" s="40"/>
      <c r="DT16" s="40"/>
      <c r="DU16" s="47" t="s">
        <v>30</v>
      </c>
      <c r="DV16" s="40"/>
      <c r="DW16" s="40"/>
      <c r="DX16" s="40"/>
      <c r="DY16" s="40"/>
      <c r="DZ16" s="47" t="s">
        <v>30</v>
      </c>
      <c r="EA16" s="40"/>
      <c r="EB16" s="40"/>
      <c r="EC16" s="40"/>
      <c r="ED16" s="40"/>
      <c r="EE16" s="47"/>
      <c r="EF16" s="40"/>
      <c r="EG16" s="40"/>
      <c r="EH16" s="40"/>
      <c r="EI16" s="40"/>
      <c r="EJ16" s="47"/>
      <c r="EK16" s="40"/>
      <c r="EL16" s="40"/>
      <c r="EM16" s="40"/>
      <c r="EN16" s="40"/>
      <c r="EO16" s="47"/>
      <c r="EP16" s="40"/>
      <c r="EQ16" s="40"/>
      <c r="ER16" s="40"/>
      <c r="ES16" s="40"/>
      <c r="ET16" s="47"/>
      <c r="EU16" s="40"/>
      <c r="EV16" s="40"/>
      <c r="EW16" s="40"/>
      <c r="EX16" s="40"/>
      <c r="EY16" s="47"/>
      <c r="EZ16" s="40"/>
      <c r="FA16" s="40"/>
      <c r="FB16" s="40"/>
      <c r="FC16" s="40"/>
      <c r="FD16" s="47"/>
      <c r="FE16" s="40"/>
      <c r="FF16" s="40"/>
      <c r="FG16" s="40"/>
      <c r="FH16" s="40"/>
      <c r="FI16" s="47"/>
      <c r="FJ16" s="40"/>
      <c r="FK16" s="40"/>
      <c r="FL16" s="40"/>
      <c r="FM16" s="40"/>
      <c r="FN16" s="186"/>
      <c r="FO16" s="187"/>
      <c r="FP16" s="187"/>
      <c r="FQ16" s="187"/>
      <c r="FR16" s="187"/>
      <c r="FS16" s="186"/>
      <c r="FT16" s="187"/>
      <c r="FU16" s="187"/>
      <c r="FV16" s="187"/>
      <c r="FW16" s="187"/>
      <c r="FX16" s="186"/>
      <c r="FY16" s="187"/>
      <c r="FZ16" s="187"/>
      <c r="GA16" s="187"/>
      <c r="GB16" s="187"/>
    </row>
    <row r="17" spans="1:184" ht="13.5" x14ac:dyDescent="0.2">
      <c r="A17" s="68" t="s">
        <v>25</v>
      </c>
      <c r="B17" s="35" t="s">
        <v>222</v>
      </c>
      <c r="C17" s="55">
        <f>VLOOKUP(B17,'PRESENZE ALLENAMENTI'!$F$4:$H$40,3,0)</f>
        <v>21</v>
      </c>
      <c r="D17" s="56">
        <f t="shared" si="10"/>
        <v>20</v>
      </c>
      <c r="E17" s="56">
        <f t="shared" si="0"/>
        <v>420</v>
      </c>
      <c r="F17" s="56">
        <f t="shared" si="11"/>
        <v>28</v>
      </c>
      <c r="G17" s="55">
        <f t="shared" si="1"/>
        <v>6</v>
      </c>
      <c r="H17" s="55">
        <f t="shared" si="2"/>
        <v>9</v>
      </c>
      <c r="I17" s="55">
        <f t="shared" si="3"/>
        <v>1</v>
      </c>
      <c r="J17" s="55"/>
      <c r="K17" s="56">
        <f t="shared" si="4"/>
        <v>0</v>
      </c>
      <c r="L17" s="57">
        <f t="shared" si="5"/>
        <v>0</v>
      </c>
      <c r="M17" s="57">
        <f t="shared" si="6"/>
        <v>0</v>
      </c>
      <c r="N17" s="55">
        <f t="shared" si="7"/>
        <v>0</v>
      </c>
      <c r="O17" s="40" t="s">
        <v>270</v>
      </c>
      <c r="P17" s="40">
        <v>0</v>
      </c>
      <c r="Q17" s="40"/>
      <c r="R17" s="40"/>
      <c r="S17" s="40"/>
      <c r="T17" s="47" t="s">
        <v>286</v>
      </c>
      <c r="U17" s="40">
        <v>5</v>
      </c>
      <c r="V17" s="40"/>
      <c r="W17" s="40"/>
      <c r="X17" s="40"/>
      <c r="Y17" s="47" t="s">
        <v>285</v>
      </c>
      <c r="Z17" s="40">
        <v>45</v>
      </c>
      <c r="AA17" s="40"/>
      <c r="AB17" s="40"/>
      <c r="AC17" s="40"/>
      <c r="AD17" s="47" t="s">
        <v>286</v>
      </c>
      <c r="AE17" s="40">
        <v>25</v>
      </c>
      <c r="AF17" s="40"/>
      <c r="AG17" s="40"/>
      <c r="AH17" s="40"/>
      <c r="AI17" s="47" t="s">
        <v>285</v>
      </c>
      <c r="AJ17" s="40">
        <v>45</v>
      </c>
      <c r="AK17" s="40"/>
      <c r="AL17" s="40"/>
      <c r="AM17" s="40"/>
      <c r="AN17" s="47" t="s">
        <v>286</v>
      </c>
      <c r="AO17" s="40">
        <v>20</v>
      </c>
      <c r="AP17" s="40"/>
      <c r="AQ17" s="40"/>
      <c r="AR17" s="40"/>
      <c r="AS17" s="47" t="s">
        <v>285</v>
      </c>
      <c r="AT17" s="40">
        <v>50</v>
      </c>
      <c r="AU17" s="40"/>
      <c r="AV17" s="40"/>
      <c r="AW17" s="40"/>
      <c r="AX17" s="47" t="s">
        <v>286</v>
      </c>
      <c r="AY17" s="40">
        <v>25</v>
      </c>
      <c r="AZ17" s="40"/>
      <c r="BA17" s="40"/>
      <c r="BB17" s="40"/>
      <c r="BC17" s="47" t="s">
        <v>286</v>
      </c>
      <c r="BD17" s="40">
        <v>5</v>
      </c>
      <c r="BE17" s="40"/>
      <c r="BF17" s="40"/>
      <c r="BG17" s="40"/>
      <c r="BH17" s="47" t="s">
        <v>285</v>
      </c>
      <c r="BI17" s="40">
        <v>45</v>
      </c>
      <c r="BJ17" s="40"/>
      <c r="BK17" s="40"/>
      <c r="BL17" s="40"/>
      <c r="BM17" s="47"/>
      <c r="BN17" s="40"/>
      <c r="BO17" s="40"/>
      <c r="BP17" s="40"/>
      <c r="BQ17" s="40"/>
      <c r="BR17" s="47"/>
      <c r="BS17" s="40"/>
      <c r="BT17" s="40"/>
      <c r="BU17" s="40"/>
      <c r="BV17" s="40"/>
      <c r="BW17" s="47" t="s">
        <v>270</v>
      </c>
      <c r="BX17" s="40"/>
      <c r="BY17" s="40"/>
      <c r="BZ17" s="40"/>
      <c r="CA17" s="40"/>
      <c r="CB17" s="47"/>
      <c r="CC17" s="40"/>
      <c r="CD17" s="40"/>
      <c r="CE17" s="40"/>
      <c r="CF17" s="40"/>
      <c r="CG17" s="47" t="s">
        <v>30</v>
      </c>
      <c r="CH17" s="40"/>
      <c r="CI17" s="40"/>
      <c r="CJ17" s="40"/>
      <c r="CK17" s="40"/>
      <c r="CL17" s="47" t="s">
        <v>286</v>
      </c>
      <c r="CM17" s="40">
        <v>10</v>
      </c>
      <c r="CN17" s="40"/>
      <c r="CO17" s="40"/>
      <c r="CP17" s="40"/>
      <c r="CQ17" s="47"/>
      <c r="CR17" s="40"/>
      <c r="CS17" s="40"/>
      <c r="CT17" s="40"/>
      <c r="CU17" s="40"/>
      <c r="CV17" s="47" t="s">
        <v>286</v>
      </c>
      <c r="CW17" s="40">
        <v>5</v>
      </c>
      <c r="CX17" s="40"/>
      <c r="CY17" s="40"/>
      <c r="CZ17" s="40"/>
      <c r="DA17" s="47" t="s">
        <v>285</v>
      </c>
      <c r="DB17" s="40">
        <v>55</v>
      </c>
      <c r="DC17" s="40"/>
      <c r="DD17" s="40"/>
      <c r="DE17" s="40"/>
      <c r="DF17" s="47" t="s">
        <v>286</v>
      </c>
      <c r="DG17" s="40">
        <v>15</v>
      </c>
      <c r="DH17" s="40"/>
      <c r="DI17" s="40"/>
      <c r="DJ17" s="40"/>
      <c r="DK17" s="47" t="s">
        <v>285</v>
      </c>
      <c r="DL17" s="40">
        <v>45</v>
      </c>
      <c r="DM17" s="40"/>
      <c r="DN17" s="40"/>
      <c r="DO17" s="40"/>
      <c r="DP17" s="47"/>
      <c r="DQ17" s="40"/>
      <c r="DR17" s="40"/>
      <c r="DS17" s="40"/>
      <c r="DT17" s="40"/>
      <c r="DU17" s="47" t="s">
        <v>286</v>
      </c>
      <c r="DV17" s="40">
        <v>25</v>
      </c>
      <c r="DW17" s="40"/>
      <c r="DX17" s="40"/>
      <c r="DY17" s="40"/>
      <c r="DZ17" s="47"/>
      <c r="EA17" s="40"/>
      <c r="EB17" s="40"/>
      <c r="EC17" s="40"/>
      <c r="ED17" s="40"/>
      <c r="EE17" s="47"/>
      <c r="EF17" s="40"/>
      <c r="EG17" s="40"/>
      <c r="EH17" s="40"/>
      <c r="EI17" s="40"/>
      <c r="EJ17" s="47"/>
      <c r="EK17" s="40"/>
      <c r="EL17" s="40"/>
      <c r="EM17" s="40"/>
      <c r="EN17" s="40"/>
      <c r="EO17" s="47"/>
      <c r="EP17" s="40"/>
      <c r="EQ17" s="40"/>
      <c r="ER17" s="40"/>
      <c r="ES17" s="40"/>
      <c r="ET17" s="47"/>
      <c r="EU17" s="40"/>
      <c r="EV17" s="40"/>
      <c r="EW17" s="40"/>
      <c r="EX17" s="40"/>
      <c r="EY17" s="47"/>
      <c r="EZ17" s="40"/>
      <c r="FA17" s="40"/>
      <c r="FB17" s="40"/>
      <c r="FC17" s="40"/>
      <c r="FD17" s="47"/>
      <c r="FE17" s="40"/>
      <c r="FF17" s="40"/>
      <c r="FG17" s="40"/>
      <c r="FH17" s="40"/>
      <c r="FI17" s="47"/>
      <c r="FJ17" s="40"/>
      <c r="FK17" s="40"/>
      <c r="FL17" s="40"/>
      <c r="FM17" s="40"/>
      <c r="FN17" s="186"/>
      <c r="FO17" s="187"/>
      <c r="FP17" s="187"/>
      <c r="FQ17" s="187"/>
      <c r="FR17" s="187"/>
      <c r="FS17" s="186"/>
      <c r="FT17" s="187"/>
      <c r="FU17" s="187"/>
      <c r="FV17" s="187"/>
      <c r="FW17" s="187"/>
      <c r="FX17" s="186"/>
      <c r="FY17" s="187"/>
      <c r="FZ17" s="187"/>
      <c r="GA17" s="187"/>
      <c r="GB17" s="187"/>
    </row>
    <row r="18" spans="1:184" ht="13.5" x14ac:dyDescent="0.2">
      <c r="A18" s="68" t="s">
        <v>25</v>
      </c>
      <c r="B18" s="35" t="s">
        <v>232</v>
      </c>
      <c r="C18" s="55">
        <f>VLOOKUP(B18,'PRESENZE ALLENAMENTI'!$F$4:$H$40,3,0)</f>
        <v>37</v>
      </c>
      <c r="D18" s="56">
        <f t="shared" ref="D18" si="12">E18/C18</f>
        <v>38.648648648648646</v>
      </c>
      <c r="E18" s="56">
        <f t="shared" si="0"/>
        <v>1430</v>
      </c>
      <c r="F18" s="56">
        <f t="shared" ref="F18" si="13">E18/(G18+H18)</f>
        <v>62.173913043478258</v>
      </c>
      <c r="G18" s="55">
        <f t="shared" si="1"/>
        <v>20</v>
      </c>
      <c r="H18" s="55">
        <f t="shared" si="2"/>
        <v>3</v>
      </c>
      <c r="I18" s="55">
        <f t="shared" si="3"/>
        <v>2</v>
      </c>
      <c r="J18" s="55"/>
      <c r="K18" s="56">
        <f t="shared" si="4"/>
        <v>4</v>
      </c>
      <c r="L18" s="57">
        <f t="shared" si="5"/>
        <v>1</v>
      </c>
      <c r="M18" s="57">
        <f t="shared" si="6"/>
        <v>0</v>
      </c>
      <c r="N18" s="55">
        <f t="shared" si="7"/>
        <v>0</v>
      </c>
      <c r="O18" s="40" t="s">
        <v>270</v>
      </c>
      <c r="P18" s="40">
        <v>0</v>
      </c>
      <c r="Q18" s="40"/>
      <c r="R18" s="40"/>
      <c r="S18" s="40"/>
      <c r="T18" s="47" t="s">
        <v>285</v>
      </c>
      <c r="U18" s="40">
        <v>70</v>
      </c>
      <c r="V18" s="40"/>
      <c r="W18" s="40"/>
      <c r="X18" s="40"/>
      <c r="Y18" s="47" t="s">
        <v>286</v>
      </c>
      <c r="Z18" s="40">
        <v>30</v>
      </c>
      <c r="AA18" s="40"/>
      <c r="AB18" s="40"/>
      <c r="AC18" s="40"/>
      <c r="AD18" s="47" t="s">
        <v>285</v>
      </c>
      <c r="AE18" s="40">
        <v>55</v>
      </c>
      <c r="AF18" s="40"/>
      <c r="AG18" s="40"/>
      <c r="AH18" s="40">
        <v>1</v>
      </c>
      <c r="AI18" s="47" t="s">
        <v>285</v>
      </c>
      <c r="AJ18" s="40">
        <v>70</v>
      </c>
      <c r="AK18" s="40"/>
      <c r="AL18" s="40"/>
      <c r="AM18" s="40">
        <v>1</v>
      </c>
      <c r="AN18" s="47" t="s">
        <v>285</v>
      </c>
      <c r="AO18" s="40">
        <v>65</v>
      </c>
      <c r="AP18" s="40"/>
      <c r="AQ18" s="40"/>
      <c r="AR18" s="40"/>
      <c r="AS18" s="47" t="s">
        <v>286</v>
      </c>
      <c r="AT18" s="40">
        <v>45</v>
      </c>
      <c r="AU18" s="40"/>
      <c r="AV18" s="40"/>
      <c r="AW18" s="40"/>
      <c r="AX18" s="47" t="s">
        <v>285</v>
      </c>
      <c r="AY18" s="40">
        <v>70</v>
      </c>
      <c r="AZ18" s="40"/>
      <c r="BA18" s="40"/>
      <c r="BB18" s="40"/>
      <c r="BC18" s="47" t="s">
        <v>285</v>
      </c>
      <c r="BD18" s="40">
        <v>70</v>
      </c>
      <c r="BE18" s="40"/>
      <c r="BF18" s="40"/>
      <c r="BG18" s="40"/>
      <c r="BH18" s="47" t="s">
        <v>285</v>
      </c>
      <c r="BI18" s="40">
        <v>55</v>
      </c>
      <c r="BJ18" s="40" t="s">
        <v>26</v>
      </c>
      <c r="BK18" s="40"/>
      <c r="BL18" s="40"/>
      <c r="BM18" s="47" t="s">
        <v>285</v>
      </c>
      <c r="BN18" s="40">
        <v>70</v>
      </c>
      <c r="BO18" s="40"/>
      <c r="BP18" s="40"/>
      <c r="BQ18" s="40"/>
      <c r="BR18" s="47" t="s">
        <v>285</v>
      </c>
      <c r="BS18" s="40">
        <v>55</v>
      </c>
      <c r="BT18" s="40"/>
      <c r="BU18" s="40"/>
      <c r="BV18" s="40"/>
      <c r="BW18" s="47" t="s">
        <v>270</v>
      </c>
      <c r="BX18" s="40"/>
      <c r="BY18" s="40"/>
      <c r="BZ18" s="40"/>
      <c r="CA18" s="40"/>
      <c r="CB18" s="47"/>
      <c r="CC18" s="40"/>
      <c r="CD18" s="40"/>
      <c r="CE18" s="40"/>
      <c r="CF18" s="40"/>
      <c r="CG18" s="47" t="s">
        <v>285</v>
      </c>
      <c r="CH18" s="40">
        <v>60</v>
      </c>
      <c r="CI18" s="40"/>
      <c r="CJ18" s="40"/>
      <c r="CK18" s="40"/>
      <c r="CL18" s="47" t="s">
        <v>285</v>
      </c>
      <c r="CM18" s="40">
        <v>70</v>
      </c>
      <c r="CN18" s="40"/>
      <c r="CO18" s="40"/>
      <c r="CP18" s="40"/>
      <c r="CQ18" s="47" t="s">
        <v>285</v>
      </c>
      <c r="CR18" s="40">
        <v>70</v>
      </c>
      <c r="CS18" s="40"/>
      <c r="CT18" s="40"/>
      <c r="CU18" s="40"/>
      <c r="CV18" s="47" t="s">
        <v>30</v>
      </c>
      <c r="CW18" s="40"/>
      <c r="CX18" s="40"/>
      <c r="CY18" s="40"/>
      <c r="CZ18" s="40"/>
      <c r="DA18" s="47"/>
      <c r="DB18" s="40"/>
      <c r="DC18" s="40"/>
      <c r="DD18" s="40"/>
      <c r="DE18" s="40"/>
      <c r="DF18" s="47" t="s">
        <v>30</v>
      </c>
      <c r="DG18" s="40"/>
      <c r="DH18" s="40"/>
      <c r="DI18" s="40"/>
      <c r="DJ18" s="40"/>
      <c r="DK18" s="47" t="s">
        <v>286</v>
      </c>
      <c r="DL18" s="40">
        <v>30</v>
      </c>
      <c r="DM18" s="40"/>
      <c r="DN18" s="40"/>
      <c r="DO18" s="40"/>
      <c r="DP18" s="47" t="s">
        <v>285</v>
      </c>
      <c r="DQ18" s="40">
        <v>70</v>
      </c>
      <c r="DR18" s="40"/>
      <c r="DS18" s="40"/>
      <c r="DT18" s="40"/>
      <c r="DU18" s="47" t="s">
        <v>285</v>
      </c>
      <c r="DV18" s="40">
        <v>70</v>
      </c>
      <c r="DW18" s="40"/>
      <c r="DX18" s="40"/>
      <c r="DY18" s="40"/>
      <c r="DZ18" s="47" t="s">
        <v>285</v>
      </c>
      <c r="EA18" s="40">
        <v>70</v>
      </c>
      <c r="EB18" s="40"/>
      <c r="EC18" s="40"/>
      <c r="ED18" s="40"/>
      <c r="EE18" s="47"/>
      <c r="EF18" s="40"/>
      <c r="EG18" s="40"/>
      <c r="EH18" s="40"/>
      <c r="EI18" s="40"/>
      <c r="EJ18" s="47" t="s">
        <v>285</v>
      </c>
      <c r="EK18" s="40">
        <v>70</v>
      </c>
      <c r="EL18" s="40"/>
      <c r="EM18" s="40"/>
      <c r="EN18" s="40"/>
      <c r="EO18" s="47" t="s">
        <v>285</v>
      </c>
      <c r="EP18" s="40">
        <v>70</v>
      </c>
      <c r="EQ18" s="40"/>
      <c r="ER18" s="40"/>
      <c r="ES18" s="40"/>
      <c r="ET18" s="47" t="s">
        <v>285</v>
      </c>
      <c r="EU18" s="40">
        <v>70</v>
      </c>
      <c r="EV18" s="40"/>
      <c r="EW18" s="40"/>
      <c r="EX18" s="40">
        <v>1</v>
      </c>
      <c r="EY18" s="47" t="s">
        <v>285</v>
      </c>
      <c r="EZ18" s="40">
        <v>70</v>
      </c>
      <c r="FA18" s="40"/>
      <c r="FB18" s="40"/>
      <c r="FC18" s="40">
        <v>1</v>
      </c>
      <c r="FD18" s="47" t="s">
        <v>285</v>
      </c>
      <c r="FE18" s="40">
        <v>55</v>
      </c>
      <c r="FF18" s="40"/>
      <c r="FG18" s="40"/>
      <c r="FH18" s="40"/>
      <c r="FI18" s="47"/>
      <c r="FJ18" s="40"/>
      <c r="FK18" s="40"/>
      <c r="FL18" s="40"/>
      <c r="FM18" s="40"/>
      <c r="FN18" s="186"/>
      <c r="FO18" s="187"/>
      <c r="FP18" s="187"/>
      <c r="FQ18" s="187"/>
      <c r="FR18" s="187"/>
      <c r="FS18" s="186"/>
      <c r="FT18" s="187"/>
      <c r="FU18" s="187"/>
      <c r="FV18" s="187"/>
      <c r="FW18" s="187"/>
      <c r="FX18" s="186"/>
      <c r="FY18" s="187"/>
      <c r="FZ18" s="187"/>
      <c r="GA18" s="187"/>
      <c r="GB18" s="187"/>
    </row>
    <row r="19" spans="1:184" ht="13.5" x14ac:dyDescent="0.2">
      <c r="A19" s="27" t="s">
        <v>25</v>
      </c>
      <c r="B19" s="35" t="s">
        <v>221</v>
      </c>
      <c r="C19" s="55">
        <f>VLOOKUP(B19,'PRESENZE ALLENAMENTI'!$F$4:$H$40,3,0)</f>
        <v>44</v>
      </c>
      <c r="D19" s="56">
        <f t="shared" si="10"/>
        <v>29.772727272727273</v>
      </c>
      <c r="E19" s="56">
        <f t="shared" si="0"/>
        <v>1310</v>
      </c>
      <c r="F19" s="56">
        <f>E19/(G19+H19)</f>
        <v>52.4</v>
      </c>
      <c r="G19" s="55">
        <f t="shared" si="1"/>
        <v>18</v>
      </c>
      <c r="H19" s="55">
        <f t="shared" si="2"/>
        <v>7</v>
      </c>
      <c r="I19" s="55">
        <f t="shared" si="3"/>
        <v>0</v>
      </c>
      <c r="J19" s="55"/>
      <c r="K19" s="56">
        <f t="shared" si="4"/>
        <v>4</v>
      </c>
      <c r="L19" s="57">
        <f t="shared" si="5"/>
        <v>4</v>
      </c>
      <c r="M19" s="57">
        <f t="shared" si="6"/>
        <v>1</v>
      </c>
      <c r="N19" s="55">
        <f t="shared" si="7"/>
        <v>0</v>
      </c>
      <c r="O19" s="40" t="s">
        <v>270</v>
      </c>
      <c r="P19" s="40">
        <v>0</v>
      </c>
      <c r="Q19" s="40"/>
      <c r="R19" s="40"/>
      <c r="S19" s="40"/>
      <c r="T19" s="47" t="s">
        <v>286</v>
      </c>
      <c r="U19" s="40">
        <v>30</v>
      </c>
      <c r="V19" s="40" t="s">
        <v>26</v>
      </c>
      <c r="W19" s="40"/>
      <c r="X19" s="40"/>
      <c r="Y19" s="47" t="s">
        <v>285</v>
      </c>
      <c r="Z19" s="40">
        <v>70</v>
      </c>
      <c r="AA19" s="40"/>
      <c r="AB19" s="40"/>
      <c r="AC19" s="40"/>
      <c r="AD19" s="47" t="s">
        <v>285</v>
      </c>
      <c r="AE19" s="40">
        <v>45</v>
      </c>
      <c r="AF19" s="40"/>
      <c r="AG19" s="40"/>
      <c r="AH19" s="40"/>
      <c r="AI19" s="47" t="s">
        <v>285</v>
      </c>
      <c r="AJ19" s="40">
        <v>70</v>
      </c>
      <c r="AK19" s="40" t="s">
        <v>26</v>
      </c>
      <c r="AL19" s="40"/>
      <c r="AM19" s="40"/>
      <c r="AN19" s="47" t="s">
        <v>286</v>
      </c>
      <c r="AO19" s="40">
        <v>25</v>
      </c>
      <c r="AP19" s="40"/>
      <c r="AQ19" s="40"/>
      <c r="AR19" s="40">
        <v>1</v>
      </c>
      <c r="AS19" s="47" t="s">
        <v>285</v>
      </c>
      <c r="AT19" s="40">
        <v>65</v>
      </c>
      <c r="AU19" s="40"/>
      <c r="AV19" s="40"/>
      <c r="AW19" s="40"/>
      <c r="AX19" s="47" t="s">
        <v>285</v>
      </c>
      <c r="AY19" s="40">
        <v>65</v>
      </c>
      <c r="AZ19" s="40"/>
      <c r="BA19" s="40"/>
      <c r="BB19" s="40"/>
      <c r="BC19" s="47" t="s">
        <v>285</v>
      </c>
      <c r="BD19" s="40">
        <v>50</v>
      </c>
      <c r="BE19" s="40"/>
      <c r="BF19" s="40"/>
      <c r="BG19" s="40"/>
      <c r="BH19" s="47" t="s">
        <v>286</v>
      </c>
      <c r="BI19" s="40">
        <v>30</v>
      </c>
      <c r="BJ19" s="40"/>
      <c r="BK19" s="40"/>
      <c r="BL19" s="40"/>
      <c r="BM19" s="47" t="s">
        <v>285</v>
      </c>
      <c r="BN19" s="40">
        <v>70</v>
      </c>
      <c r="BO19" s="40"/>
      <c r="BP19" s="40"/>
      <c r="BQ19" s="40"/>
      <c r="BR19" s="47" t="s">
        <v>285</v>
      </c>
      <c r="BS19" s="40">
        <v>45</v>
      </c>
      <c r="BT19" s="40"/>
      <c r="BU19" s="40"/>
      <c r="BV19" s="40"/>
      <c r="BW19" s="47" t="s">
        <v>270</v>
      </c>
      <c r="BX19" s="40"/>
      <c r="BY19" s="40"/>
      <c r="BZ19" s="40"/>
      <c r="CA19" s="40"/>
      <c r="CB19" s="47" t="s">
        <v>270</v>
      </c>
      <c r="CC19" s="40"/>
      <c r="CD19" s="40"/>
      <c r="CE19" s="40"/>
      <c r="CF19" s="40"/>
      <c r="CG19" s="47" t="s">
        <v>285</v>
      </c>
      <c r="CH19" s="40">
        <v>70</v>
      </c>
      <c r="CI19" s="40"/>
      <c r="CJ19" s="40"/>
      <c r="CK19" s="40"/>
      <c r="CL19" s="47" t="s">
        <v>286</v>
      </c>
      <c r="CM19" s="40">
        <v>10</v>
      </c>
      <c r="CN19" s="40"/>
      <c r="CO19" s="40"/>
      <c r="CP19" s="40"/>
      <c r="CQ19" s="47" t="s">
        <v>286</v>
      </c>
      <c r="CR19" s="40">
        <v>30</v>
      </c>
      <c r="CS19" s="40"/>
      <c r="CT19" s="40"/>
      <c r="CU19" s="40">
        <v>1</v>
      </c>
      <c r="CV19" s="47" t="s">
        <v>285</v>
      </c>
      <c r="CW19" s="40">
        <v>70</v>
      </c>
      <c r="CX19" s="40" t="s">
        <v>26</v>
      </c>
      <c r="CY19" s="40"/>
      <c r="CZ19" s="40"/>
      <c r="DA19" s="47" t="s">
        <v>286</v>
      </c>
      <c r="DB19" s="40">
        <v>20</v>
      </c>
      <c r="DC19" s="40"/>
      <c r="DD19" s="40"/>
      <c r="DE19" s="40"/>
      <c r="DF19" s="47" t="s">
        <v>285</v>
      </c>
      <c r="DG19" s="40">
        <v>70</v>
      </c>
      <c r="DH19" s="40"/>
      <c r="DI19" s="158" t="s">
        <v>445</v>
      </c>
      <c r="DJ19" s="40"/>
      <c r="DK19" s="47" t="s">
        <v>285</v>
      </c>
      <c r="DL19" s="40">
        <v>70</v>
      </c>
      <c r="DM19" s="40"/>
      <c r="DN19" s="40"/>
      <c r="DO19" s="40"/>
      <c r="DP19" s="47" t="s">
        <v>285</v>
      </c>
      <c r="DQ19" s="40">
        <v>55</v>
      </c>
      <c r="DR19" s="40"/>
      <c r="DS19" s="40"/>
      <c r="DT19" s="40"/>
      <c r="DU19" s="47"/>
      <c r="DV19" s="40"/>
      <c r="DW19" s="40"/>
      <c r="DX19" s="40"/>
      <c r="DY19" s="40"/>
      <c r="DZ19" s="47" t="s">
        <v>285</v>
      </c>
      <c r="EA19" s="40">
        <v>70</v>
      </c>
      <c r="EB19" s="40" t="s">
        <v>26</v>
      </c>
      <c r="EC19" s="40"/>
      <c r="ED19" s="40"/>
      <c r="EE19" s="47"/>
      <c r="EF19" s="40"/>
      <c r="EG19" s="40"/>
      <c r="EH19" s="40"/>
      <c r="EI19" s="40"/>
      <c r="EJ19" s="47"/>
      <c r="EK19" s="40"/>
      <c r="EL19" s="40"/>
      <c r="EM19" s="40"/>
      <c r="EN19" s="40"/>
      <c r="EO19" s="47" t="s">
        <v>286</v>
      </c>
      <c r="EP19" s="40">
        <v>5</v>
      </c>
      <c r="EQ19" s="40"/>
      <c r="ER19" s="40"/>
      <c r="ES19" s="40"/>
      <c r="ET19" s="47" t="s">
        <v>285</v>
      </c>
      <c r="EU19" s="40">
        <v>70</v>
      </c>
      <c r="EV19" s="40"/>
      <c r="EW19" s="40"/>
      <c r="EX19" s="40">
        <v>2</v>
      </c>
      <c r="EY19" s="47" t="s">
        <v>285</v>
      </c>
      <c r="EZ19" s="40">
        <v>70</v>
      </c>
      <c r="FA19" s="40"/>
      <c r="FB19" s="40"/>
      <c r="FC19" s="40"/>
      <c r="FD19" s="47" t="s">
        <v>285</v>
      </c>
      <c r="FE19" s="40">
        <v>70</v>
      </c>
      <c r="FF19" s="40"/>
      <c r="FG19" s="40"/>
      <c r="FH19" s="40"/>
      <c r="FI19" s="47" t="s">
        <v>285</v>
      </c>
      <c r="FJ19" s="40">
        <v>65</v>
      </c>
      <c r="FK19" s="40"/>
      <c r="FL19" s="40"/>
      <c r="FM19" s="40"/>
      <c r="FN19" s="186"/>
      <c r="FO19" s="187"/>
      <c r="FP19" s="187"/>
      <c r="FQ19" s="187"/>
      <c r="FR19" s="187"/>
      <c r="FS19" s="186"/>
      <c r="FT19" s="187"/>
      <c r="FU19" s="187"/>
      <c r="FV19" s="187"/>
      <c r="FW19" s="187"/>
      <c r="FX19" s="186"/>
      <c r="FY19" s="187"/>
      <c r="FZ19" s="187"/>
      <c r="GA19" s="187"/>
      <c r="GB19" s="187"/>
    </row>
    <row r="20" spans="1:184" ht="13.5" x14ac:dyDescent="0.2">
      <c r="A20" s="27" t="s">
        <v>25</v>
      </c>
      <c r="B20" s="35" t="s">
        <v>125</v>
      </c>
      <c r="C20" s="55">
        <f>VLOOKUP(B20,'PRESENZE ALLENAMENTI'!$F$4:$H$40,3,0)</f>
        <v>35</v>
      </c>
      <c r="D20" s="56">
        <f t="shared" si="10"/>
        <v>29.714285714285715</v>
      </c>
      <c r="E20" s="56">
        <f t="shared" si="0"/>
        <v>1040</v>
      </c>
      <c r="F20" s="56">
        <f>E20/(G20+H20)</f>
        <v>43.333333333333336</v>
      </c>
      <c r="G20" s="55">
        <f t="shared" si="1"/>
        <v>14</v>
      </c>
      <c r="H20" s="55">
        <f t="shared" si="2"/>
        <v>10</v>
      </c>
      <c r="I20" s="55">
        <f t="shared" si="3"/>
        <v>0</v>
      </c>
      <c r="J20" s="55"/>
      <c r="K20" s="56">
        <f t="shared" si="4"/>
        <v>2</v>
      </c>
      <c r="L20" s="57">
        <f t="shared" si="5"/>
        <v>0</v>
      </c>
      <c r="M20" s="57">
        <f t="shared" si="6"/>
        <v>0</v>
      </c>
      <c r="N20" s="55">
        <f t="shared" si="7"/>
        <v>1</v>
      </c>
      <c r="O20" s="40" t="s">
        <v>270</v>
      </c>
      <c r="P20" s="40">
        <v>0</v>
      </c>
      <c r="Q20" s="40"/>
      <c r="R20" s="40"/>
      <c r="S20" s="40"/>
      <c r="T20" s="47" t="s">
        <v>286</v>
      </c>
      <c r="U20" s="40">
        <v>25</v>
      </c>
      <c r="V20" s="40"/>
      <c r="W20" s="40"/>
      <c r="X20" s="40"/>
      <c r="Y20" s="47" t="s">
        <v>285</v>
      </c>
      <c r="Z20" s="40">
        <v>70</v>
      </c>
      <c r="AA20" s="40"/>
      <c r="AB20" s="40"/>
      <c r="AC20" s="40"/>
      <c r="AD20" s="47" t="s">
        <v>285</v>
      </c>
      <c r="AE20" s="40">
        <v>15</v>
      </c>
      <c r="AF20" s="40"/>
      <c r="AG20" s="40"/>
      <c r="AH20" s="40"/>
      <c r="AI20" s="47"/>
      <c r="AJ20" s="40"/>
      <c r="AK20" s="40"/>
      <c r="AL20" s="40"/>
      <c r="AM20" s="40"/>
      <c r="AN20" s="47"/>
      <c r="AO20" s="40"/>
      <c r="AP20" s="40"/>
      <c r="AQ20" s="40"/>
      <c r="AR20" s="40"/>
      <c r="AS20" s="47" t="s">
        <v>286</v>
      </c>
      <c r="AT20" s="40">
        <v>15</v>
      </c>
      <c r="AU20" s="40"/>
      <c r="AV20" s="40"/>
      <c r="AW20" s="40"/>
      <c r="AX20" s="47" t="s">
        <v>285</v>
      </c>
      <c r="AY20" s="40">
        <v>50</v>
      </c>
      <c r="AZ20" s="40"/>
      <c r="BA20" s="40"/>
      <c r="BB20" s="40">
        <v>1</v>
      </c>
      <c r="BC20" s="47" t="s">
        <v>285</v>
      </c>
      <c r="BD20" s="40">
        <v>70</v>
      </c>
      <c r="BE20" s="40"/>
      <c r="BF20" s="40"/>
      <c r="BG20" s="40"/>
      <c r="BH20" s="47" t="s">
        <v>286</v>
      </c>
      <c r="BI20" s="40">
        <v>35</v>
      </c>
      <c r="BJ20" s="40"/>
      <c r="BK20" s="40" t="s">
        <v>376</v>
      </c>
      <c r="BL20" s="40"/>
      <c r="BM20" s="47"/>
      <c r="BN20" s="40"/>
      <c r="BO20" s="40"/>
      <c r="BP20" s="40"/>
      <c r="BQ20" s="40"/>
      <c r="BR20" s="47" t="s">
        <v>286</v>
      </c>
      <c r="BS20" s="40">
        <v>30</v>
      </c>
      <c r="BT20" s="40"/>
      <c r="BU20" s="40"/>
      <c r="BV20" s="40"/>
      <c r="BW20" s="47" t="s">
        <v>270</v>
      </c>
      <c r="BX20" s="40"/>
      <c r="BY20" s="40"/>
      <c r="BZ20" s="40"/>
      <c r="CA20" s="40"/>
      <c r="CB20" s="47"/>
      <c r="CC20" s="40"/>
      <c r="CD20" s="40"/>
      <c r="CE20" s="40"/>
      <c r="CF20" s="40"/>
      <c r="CG20" s="47" t="s">
        <v>285</v>
      </c>
      <c r="CH20" s="40">
        <v>40</v>
      </c>
      <c r="CI20" s="40"/>
      <c r="CJ20" s="40"/>
      <c r="CK20" s="40"/>
      <c r="CL20" s="47" t="s">
        <v>285</v>
      </c>
      <c r="CM20" s="40">
        <v>70</v>
      </c>
      <c r="CN20" s="40"/>
      <c r="CO20" s="40"/>
      <c r="CP20" s="40"/>
      <c r="CQ20" s="47" t="s">
        <v>285</v>
      </c>
      <c r="CR20" s="40">
        <v>35</v>
      </c>
      <c r="CS20" s="40"/>
      <c r="CT20" s="40"/>
      <c r="CU20" s="40"/>
      <c r="CV20" s="47" t="s">
        <v>285</v>
      </c>
      <c r="CW20" s="40">
        <v>60</v>
      </c>
      <c r="CX20" s="40"/>
      <c r="CY20" s="40"/>
      <c r="CZ20" s="40"/>
      <c r="DA20" s="47" t="s">
        <v>285</v>
      </c>
      <c r="DB20" s="40">
        <v>70</v>
      </c>
      <c r="DC20" s="40"/>
      <c r="DD20" s="40"/>
      <c r="DE20" s="40"/>
      <c r="DF20" s="47" t="s">
        <v>285</v>
      </c>
      <c r="DG20" s="40">
        <v>60</v>
      </c>
      <c r="DH20" s="40"/>
      <c r="DI20" s="40"/>
      <c r="DJ20" s="40"/>
      <c r="DK20" s="47" t="s">
        <v>286</v>
      </c>
      <c r="DL20" s="40">
        <v>35</v>
      </c>
      <c r="DM20" s="40"/>
      <c r="DN20" s="40"/>
      <c r="DO20" s="40"/>
      <c r="DP20" s="47" t="s">
        <v>285</v>
      </c>
      <c r="DQ20" s="40">
        <v>70</v>
      </c>
      <c r="DR20" s="40"/>
      <c r="DS20" s="40"/>
      <c r="DT20" s="40"/>
      <c r="DU20" s="47" t="s">
        <v>285</v>
      </c>
      <c r="DV20" s="40">
        <v>65</v>
      </c>
      <c r="DW20" s="40"/>
      <c r="DX20" s="40"/>
      <c r="DY20" s="40"/>
      <c r="DZ20" s="47" t="s">
        <v>285</v>
      </c>
      <c r="EA20" s="40">
        <v>70</v>
      </c>
      <c r="EB20" s="40"/>
      <c r="EC20" s="40"/>
      <c r="ED20" s="40">
        <v>1</v>
      </c>
      <c r="EE20" s="47" t="s">
        <v>285</v>
      </c>
      <c r="EF20" s="40">
        <v>45</v>
      </c>
      <c r="EG20" s="40"/>
      <c r="EH20" s="40"/>
      <c r="EI20" s="40"/>
      <c r="EJ20" s="47"/>
      <c r="EK20" s="40"/>
      <c r="EL20" s="40"/>
      <c r="EM20" s="40"/>
      <c r="EN20" s="40"/>
      <c r="EO20" s="47" t="s">
        <v>286</v>
      </c>
      <c r="EP20" s="40">
        <v>20</v>
      </c>
      <c r="EQ20" s="40"/>
      <c r="ER20" s="40"/>
      <c r="ES20" s="40"/>
      <c r="ET20" s="47" t="s">
        <v>286</v>
      </c>
      <c r="EU20" s="40">
        <v>15</v>
      </c>
      <c r="EV20" s="40"/>
      <c r="EW20" s="40"/>
      <c r="EX20" s="40"/>
      <c r="EY20" s="47" t="s">
        <v>286</v>
      </c>
      <c r="EZ20" s="40">
        <v>25</v>
      </c>
      <c r="FA20" s="40"/>
      <c r="FB20" s="40"/>
      <c r="FC20" s="40"/>
      <c r="FD20" s="47" t="s">
        <v>286</v>
      </c>
      <c r="FE20" s="40">
        <v>20</v>
      </c>
      <c r="FF20" s="40"/>
      <c r="FG20" s="40"/>
      <c r="FH20" s="40"/>
      <c r="FI20" s="47" t="s">
        <v>286</v>
      </c>
      <c r="FJ20" s="40">
        <v>30</v>
      </c>
      <c r="FK20" s="40"/>
      <c r="FL20" s="40"/>
      <c r="FM20" s="40"/>
      <c r="FN20" s="186"/>
      <c r="FO20" s="187"/>
      <c r="FP20" s="187"/>
      <c r="FQ20" s="187"/>
      <c r="FR20" s="187"/>
      <c r="FS20" s="186"/>
      <c r="FT20" s="187"/>
      <c r="FU20" s="187"/>
      <c r="FV20" s="187"/>
      <c r="FW20" s="187"/>
      <c r="FX20" s="186"/>
      <c r="FY20" s="187"/>
      <c r="FZ20" s="187"/>
      <c r="GA20" s="187"/>
      <c r="GB20" s="187"/>
    </row>
    <row r="21" spans="1:184" ht="13.5" x14ac:dyDescent="0.2">
      <c r="A21" s="27" t="s">
        <v>25</v>
      </c>
      <c r="B21" s="35" t="s">
        <v>170</v>
      </c>
      <c r="C21" s="55">
        <f>VLOOKUP(B21,'PRESENZE ALLENAMENTI'!$F$4:$H$40,3,0)</f>
        <v>12</v>
      </c>
      <c r="D21" s="56">
        <f t="shared" si="10"/>
        <v>15</v>
      </c>
      <c r="E21" s="56">
        <f t="shared" si="0"/>
        <v>180</v>
      </c>
      <c r="F21" s="56">
        <f>E21/(G21+H21)</f>
        <v>45</v>
      </c>
      <c r="G21" s="55">
        <f t="shared" si="1"/>
        <v>3</v>
      </c>
      <c r="H21" s="55">
        <f t="shared" si="2"/>
        <v>1</v>
      </c>
      <c r="I21" s="55">
        <f t="shared" si="3"/>
        <v>0</v>
      </c>
      <c r="J21" s="55"/>
      <c r="K21" s="56">
        <f t="shared" si="4"/>
        <v>0</v>
      </c>
      <c r="L21" s="57">
        <f t="shared" si="5"/>
        <v>0</v>
      </c>
      <c r="M21" s="57">
        <f t="shared" si="6"/>
        <v>0</v>
      </c>
      <c r="N21" s="55">
        <f t="shared" si="7"/>
        <v>0</v>
      </c>
      <c r="O21" s="40" t="s">
        <v>270</v>
      </c>
      <c r="P21" s="40">
        <v>0</v>
      </c>
      <c r="Q21" s="40"/>
      <c r="R21" s="40"/>
      <c r="S21" s="40"/>
      <c r="T21" s="47" t="s">
        <v>285</v>
      </c>
      <c r="U21" s="40">
        <v>45</v>
      </c>
      <c r="V21" s="40"/>
      <c r="W21" s="40"/>
      <c r="X21" s="40"/>
      <c r="Y21" s="47" t="s">
        <v>285</v>
      </c>
      <c r="Z21" s="40">
        <v>55</v>
      </c>
      <c r="AA21" s="40"/>
      <c r="AB21" s="40"/>
      <c r="AC21" s="40"/>
      <c r="AD21" s="47" t="s">
        <v>286</v>
      </c>
      <c r="AE21" s="40">
        <v>30</v>
      </c>
      <c r="AF21" s="40"/>
      <c r="AG21" s="40"/>
      <c r="AH21" s="40"/>
      <c r="AI21" s="47"/>
      <c r="AJ21" s="40"/>
      <c r="AK21" s="40"/>
      <c r="AL21" s="40"/>
      <c r="AM21" s="40"/>
      <c r="AN21" s="47" t="s">
        <v>285</v>
      </c>
      <c r="AO21" s="40">
        <v>50</v>
      </c>
      <c r="AP21" s="40"/>
      <c r="AQ21" s="40"/>
      <c r="AR21" s="40"/>
      <c r="AS21" s="47"/>
      <c r="AT21" s="40"/>
      <c r="AU21" s="40"/>
      <c r="AV21" s="40"/>
      <c r="AW21" s="40"/>
      <c r="AX21" s="47"/>
      <c r="AY21" s="40"/>
      <c r="AZ21" s="40"/>
      <c r="BA21" s="40"/>
      <c r="BB21" s="40"/>
      <c r="BC21" s="47"/>
      <c r="BD21" s="40"/>
      <c r="BE21" s="40"/>
      <c r="BF21" s="40"/>
      <c r="BG21" s="40"/>
      <c r="BH21" s="47"/>
      <c r="BI21" s="40"/>
      <c r="BJ21" s="40"/>
      <c r="BK21" s="40"/>
      <c r="BL21" s="40"/>
      <c r="BM21" s="47"/>
      <c r="BN21" s="40"/>
      <c r="BO21" s="40"/>
      <c r="BP21" s="40"/>
      <c r="BQ21" s="40"/>
      <c r="BR21" s="47"/>
      <c r="BS21" s="40"/>
      <c r="BT21" s="40"/>
      <c r="BU21" s="40"/>
      <c r="BV21" s="40"/>
      <c r="BW21" s="47"/>
      <c r="BX21" s="40"/>
      <c r="BY21" s="40"/>
      <c r="BZ21" s="40"/>
      <c r="CA21" s="40"/>
      <c r="CB21" s="47"/>
      <c r="CC21" s="40"/>
      <c r="CD21" s="40"/>
      <c r="CE21" s="40"/>
      <c r="CF21" s="40"/>
      <c r="CG21" s="47"/>
      <c r="CH21" s="40"/>
      <c r="CI21" s="40"/>
      <c r="CJ21" s="40"/>
      <c r="CK21" s="40"/>
      <c r="CL21" s="47"/>
      <c r="CM21" s="40"/>
      <c r="CN21" s="40"/>
      <c r="CO21" s="40"/>
      <c r="CP21" s="40"/>
      <c r="CQ21" s="47"/>
      <c r="CR21" s="40"/>
      <c r="CS21" s="40"/>
      <c r="CT21" s="40"/>
      <c r="CU21" s="40"/>
      <c r="CV21" s="47"/>
      <c r="CW21" s="40"/>
      <c r="CX21" s="40"/>
      <c r="CY21" s="40"/>
      <c r="CZ21" s="40"/>
      <c r="DA21" s="47"/>
      <c r="DB21" s="40"/>
      <c r="DC21" s="40"/>
      <c r="DD21" s="40"/>
      <c r="DE21" s="40"/>
      <c r="DF21" s="47"/>
      <c r="DG21" s="40"/>
      <c r="DH21" s="40"/>
      <c r="DI21" s="40"/>
      <c r="DJ21" s="40"/>
      <c r="DK21" s="47"/>
      <c r="DL21" s="40"/>
      <c r="DM21" s="40"/>
      <c r="DN21" s="40"/>
      <c r="DO21" s="40"/>
      <c r="DP21" s="47"/>
      <c r="DQ21" s="40"/>
      <c r="DR21" s="40"/>
      <c r="DS21" s="40"/>
      <c r="DT21" s="40"/>
      <c r="DU21" s="47"/>
      <c r="DV21" s="40"/>
      <c r="DW21" s="40"/>
      <c r="DX21" s="40"/>
      <c r="DY21" s="40"/>
      <c r="DZ21" s="47"/>
      <c r="EA21" s="40"/>
      <c r="EB21" s="40"/>
      <c r="EC21" s="40"/>
      <c r="ED21" s="40"/>
      <c r="EE21" s="47"/>
      <c r="EF21" s="40"/>
      <c r="EG21" s="40"/>
      <c r="EH21" s="40"/>
      <c r="EI21" s="40"/>
      <c r="EJ21" s="47"/>
      <c r="EK21" s="40"/>
      <c r="EL21" s="40"/>
      <c r="EM21" s="40"/>
      <c r="EN21" s="40"/>
      <c r="EO21" s="47"/>
      <c r="EP21" s="40"/>
      <c r="EQ21" s="40"/>
      <c r="ER21" s="40"/>
      <c r="ES21" s="40"/>
      <c r="ET21" s="47"/>
      <c r="EU21" s="40"/>
      <c r="EV21" s="40"/>
      <c r="EW21" s="40"/>
      <c r="EX21" s="40"/>
      <c r="EY21" s="47"/>
      <c r="EZ21" s="40"/>
      <c r="FA21" s="40"/>
      <c r="FB21" s="40"/>
      <c r="FC21" s="40"/>
      <c r="FD21" s="47"/>
      <c r="FE21" s="40"/>
      <c r="FF21" s="40"/>
      <c r="FG21" s="40"/>
      <c r="FH21" s="40"/>
      <c r="FI21" s="47"/>
      <c r="FJ21" s="40"/>
      <c r="FK21" s="40"/>
      <c r="FL21" s="40"/>
      <c r="FM21" s="40"/>
      <c r="FN21" s="186"/>
      <c r="FO21" s="187"/>
      <c r="FP21" s="187"/>
      <c r="FQ21" s="187"/>
      <c r="FR21" s="187"/>
      <c r="FS21" s="186"/>
      <c r="FT21" s="187"/>
      <c r="FU21" s="187"/>
      <c r="FV21" s="187"/>
      <c r="FW21" s="187"/>
      <c r="FX21" s="186"/>
      <c r="FY21" s="187"/>
      <c r="FZ21" s="187"/>
      <c r="GA21" s="187"/>
      <c r="GB21" s="187"/>
    </row>
    <row r="22" spans="1:184" ht="13.5" x14ac:dyDescent="0.2">
      <c r="A22" s="27" t="s">
        <v>25</v>
      </c>
      <c r="B22" s="35" t="s">
        <v>392</v>
      </c>
      <c r="C22" s="55">
        <f>VLOOKUP(B22,'PRESENZE ALLENAMENTI'!$F$4:$H$40,3,0)</f>
        <v>32</v>
      </c>
      <c r="D22" s="56">
        <f t="shared" ref="D22" si="14">E22/C22</f>
        <v>27.8125</v>
      </c>
      <c r="E22" s="56">
        <f t="shared" si="0"/>
        <v>890</v>
      </c>
      <c r="F22" s="56">
        <f>E22/(G22+H22)</f>
        <v>59.333333333333336</v>
      </c>
      <c r="G22" s="55">
        <f t="shared" si="1"/>
        <v>13</v>
      </c>
      <c r="H22" s="55">
        <f t="shared" si="2"/>
        <v>2</v>
      </c>
      <c r="I22" s="55">
        <f t="shared" si="3"/>
        <v>2</v>
      </c>
      <c r="J22" s="55"/>
      <c r="K22" s="56">
        <f t="shared" si="4"/>
        <v>0</v>
      </c>
      <c r="L22" s="57">
        <f t="shared" si="5"/>
        <v>0</v>
      </c>
      <c r="M22" s="57">
        <f t="shared" si="6"/>
        <v>0</v>
      </c>
      <c r="N22" s="55">
        <f t="shared" si="7"/>
        <v>0</v>
      </c>
      <c r="O22" s="40"/>
      <c r="P22" s="40">
        <v>0</v>
      </c>
      <c r="Q22" s="40"/>
      <c r="R22" s="40"/>
      <c r="S22" s="40"/>
      <c r="T22" s="47"/>
      <c r="U22" s="40"/>
      <c r="V22" s="40"/>
      <c r="W22" s="40"/>
      <c r="X22" s="40"/>
      <c r="Y22" s="47"/>
      <c r="Z22" s="40"/>
      <c r="AA22" s="40"/>
      <c r="AB22" s="40"/>
      <c r="AC22" s="40"/>
      <c r="AD22" s="47"/>
      <c r="AE22" s="40"/>
      <c r="AF22" s="40"/>
      <c r="AG22" s="40"/>
      <c r="AH22" s="40"/>
      <c r="AI22" s="47"/>
      <c r="AJ22" s="40"/>
      <c r="AK22" s="40"/>
      <c r="AL22" s="40"/>
      <c r="AM22" s="40"/>
      <c r="AN22" s="47"/>
      <c r="AO22" s="40"/>
      <c r="AP22" s="40"/>
      <c r="AQ22" s="40"/>
      <c r="AR22" s="40"/>
      <c r="AS22" s="47"/>
      <c r="AT22" s="40"/>
      <c r="AU22" s="40"/>
      <c r="AV22" s="40"/>
      <c r="AW22" s="40"/>
      <c r="AX22" s="47"/>
      <c r="AY22" s="40"/>
      <c r="AZ22" s="40"/>
      <c r="BA22" s="40"/>
      <c r="BB22" s="40"/>
      <c r="BC22" s="47"/>
      <c r="BD22" s="40"/>
      <c r="BE22" s="40"/>
      <c r="BF22" s="40"/>
      <c r="BG22" s="40"/>
      <c r="BH22" s="47"/>
      <c r="BI22" s="40"/>
      <c r="BJ22" s="40"/>
      <c r="BK22" s="40"/>
      <c r="BL22" s="40"/>
      <c r="BM22" s="47"/>
      <c r="BN22" s="40"/>
      <c r="BO22" s="40"/>
      <c r="BP22" s="40"/>
      <c r="BQ22" s="40"/>
      <c r="BR22" s="47"/>
      <c r="BS22" s="40"/>
      <c r="BT22" s="40"/>
      <c r="BU22" s="40"/>
      <c r="BV22" s="40"/>
      <c r="BW22" s="47" t="s">
        <v>270</v>
      </c>
      <c r="BX22" s="40"/>
      <c r="BY22" s="40"/>
      <c r="BZ22" s="40"/>
      <c r="CA22" s="40"/>
      <c r="CB22" s="47" t="s">
        <v>270</v>
      </c>
      <c r="CC22" s="40"/>
      <c r="CD22" s="40"/>
      <c r="CE22" s="40"/>
      <c r="CF22" s="40"/>
      <c r="CG22" s="47" t="s">
        <v>30</v>
      </c>
      <c r="CH22" s="40"/>
      <c r="CI22" s="40"/>
      <c r="CJ22" s="40"/>
      <c r="CK22" s="40"/>
      <c r="CL22" s="47" t="s">
        <v>285</v>
      </c>
      <c r="CM22" s="40">
        <v>65</v>
      </c>
      <c r="CN22" s="40"/>
      <c r="CO22" s="40"/>
      <c r="CP22" s="40"/>
      <c r="CQ22" s="47" t="s">
        <v>285</v>
      </c>
      <c r="CR22" s="40">
        <v>55</v>
      </c>
      <c r="CS22" s="40"/>
      <c r="CT22" s="40"/>
      <c r="CU22" s="40"/>
      <c r="CV22" s="47" t="s">
        <v>286</v>
      </c>
      <c r="CW22" s="40">
        <v>25</v>
      </c>
      <c r="CX22" s="40"/>
      <c r="CY22" s="40"/>
      <c r="CZ22" s="40"/>
      <c r="DA22" s="47" t="s">
        <v>285</v>
      </c>
      <c r="DB22" s="40">
        <v>70</v>
      </c>
      <c r="DC22" s="40"/>
      <c r="DD22" s="40"/>
      <c r="DE22" s="40"/>
      <c r="DF22" s="47" t="s">
        <v>285</v>
      </c>
      <c r="DG22" s="40">
        <v>55</v>
      </c>
      <c r="DH22" s="40"/>
      <c r="DI22" s="40"/>
      <c r="DJ22" s="40"/>
      <c r="DK22" s="47" t="s">
        <v>285</v>
      </c>
      <c r="DL22" s="40">
        <v>35</v>
      </c>
      <c r="DM22" s="40"/>
      <c r="DN22" s="40"/>
      <c r="DO22" s="40"/>
      <c r="DP22" s="47" t="s">
        <v>30</v>
      </c>
      <c r="DQ22" s="40"/>
      <c r="DR22" s="40"/>
      <c r="DS22" s="40"/>
      <c r="DT22" s="40"/>
      <c r="DU22" s="47" t="s">
        <v>285</v>
      </c>
      <c r="DV22" s="40">
        <v>70</v>
      </c>
      <c r="DW22" s="40"/>
      <c r="DX22" s="40"/>
      <c r="DY22" s="40"/>
      <c r="DZ22" s="47" t="s">
        <v>286</v>
      </c>
      <c r="EA22" s="40">
        <v>25</v>
      </c>
      <c r="EB22" s="40"/>
      <c r="EC22" s="40"/>
      <c r="ED22" s="40"/>
      <c r="EE22" s="47" t="s">
        <v>285</v>
      </c>
      <c r="EF22" s="40">
        <v>70</v>
      </c>
      <c r="EG22" s="40"/>
      <c r="EH22" s="40"/>
      <c r="EI22" s="40"/>
      <c r="EJ22" s="47" t="s">
        <v>285</v>
      </c>
      <c r="EK22" s="40">
        <v>70</v>
      </c>
      <c r="EL22" s="40"/>
      <c r="EM22" s="40"/>
      <c r="EN22" s="40"/>
      <c r="EO22" s="47" t="s">
        <v>285</v>
      </c>
      <c r="EP22" s="40">
        <v>70</v>
      </c>
      <c r="EQ22" s="40"/>
      <c r="ER22" s="40"/>
      <c r="ES22" s="40"/>
      <c r="ET22" s="47" t="s">
        <v>285</v>
      </c>
      <c r="EU22" s="40">
        <v>70</v>
      </c>
      <c r="EV22" s="40"/>
      <c r="EW22" s="40"/>
      <c r="EX22" s="40"/>
      <c r="EY22" s="47" t="s">
        <v>285</v>
      </c>
      <c r="EZ22" s="40">
        <v>70</v>
      </c>
      <c r="FA22" s="40"/>
      <c r="FB22" s="40"/>
      <c r="FC22" s="40"/>
      <c r="FD22" s="47" t="s">
        <v>285</v>
      </c>
      <c r="FE22" s="40">
        <v>70</v>
      </c>
      <c r="FF22" s="40"/>
      <c r="FG22" s="40"/>
      <c r="FH22" s="40"/>
      <c r="FI22" s="47" t="s">
        <v>285</v>
      </c>
      <c r="FJ22" s="40">
        <v>70</v>
      </c>
      <c r="FK22" s="40"/>
      <c r="FL22" s="40"/>
      <c r="FM22" s="40"/>
      <c r="FN22" s="186"/>
      <c r="FO22" s="187"/>
      <c r="FP22" s="187"/>
      <c r="FQ22" s="187"/>
      <c r="FR22" s="187"/>
      <c r="FS22" s="186"/>
      <c r="FT22" s="187"/>
      <c r="FU22" s="187"/>
      <c r="FV22" s="187"/>
      <c r="FW22" s="187"/>
      <c r="FX22" s="186"/>
      <c r="FY22" s="187"/>
      <c r="FZ22" s="187"/>
      <c r="GA22" s="187"/>
      <c r="GB22" s="187"/>
    </row>
    <row r="23" spans="1:184" ht="13.5" x14ac:dyDescent="0.2">
      <c r="A23" s="68" t="s">
        <v>25</v>
      </c>
      <c r="B23" s="35" t="s">
        <v>47</v>
      </c>
      <c r="C23" s="58">
        <f>VLOOKUP(B23,'PRESENZE ALLENAMENTI'!$F$4:$H$40,3,0)</f>
        <v>48</v>
      </c>
      <c r="D23" s="56">
        <f t="shared" si="10"/>
        <v>35.104166666666664</v>
      </c>
      <c r="E23" s="56">
        <f t="shared" si="0"/>
        <v>1685</v>
      </c>
      <c r="F23" s="56">
        <f t="shared" si="11"/>
        <v>64.807692307692307</v>
      </c>
      <c r="G23" s="55">
        <f t="shared" si="1"/>
        <v>24</v>
      </c>
      <c r="H23" s="55">
        <f t="shared" si="2"/>
        <v>2</v>
      </c>
      <c r="I23" s="55">
        <f t="shared" si="3"/>
        <v>1</v>
      </c>
      <c r="J23" s="55"/>
      <c r="K23" s="56">
        <f t="shared" si="4"/>
        <v>0</v>
      </c>
      <c r="L23" s="57">
        <f t="shared" si="5"/>
        <v>2</v>
      </c>
      <c r="M23" s="57">
        <f t="shared" si="6"/>
        <v>0</v>
      </c>
      <c r="N23" s="55">
        <f t="shared" si="7"/>
        <v>0</v>
      </c>
      <c r="O23" s="40" t="s">
        <v>270</v>
      </c>
      <c r="P23" s="40">
        <v>0</v>
      </c>
      <c r="Q23" s="40"/>
      <c r="R23" s="40"/>
      <c r="S23" s="40"/>
      <c r="T23" s="47" t="s">
        <v>285</v>
      </c>
      <c r="U23" s="40">
        <v>70</v>
      </c>
      <c r="V23" s="40"/>
      <c r="W23" s="40"/>
      <c r="X23" s="40"/>
      <c r="Y23" s="47" t="s">
        <v>285</v>
      </c>
      <c r="Z23" s="40">
        <v>70</v>
      </c>
      <c r="AA23" s="40"/>
      <c r="AB23" s="40"/>
      <c r="AC23" s="40"/>
      <c r="AD23" s="47" t="s">
        <v>285</v>
      </c>
      <c r="AE23" s="40">
        <v>50</v>
      </c>
      <c r="AF23" s="40"/>
      <c r="AG23" s="40"/>
      <c r="AH23" s="40"/>
      <c r="AI23" s="47" t="s">
        <v>285</v>
      </c>
      <c r="AJ23" s="40">
        <v>70</v>
      </c>
      <c r="AK23" s="40"/>
      <c r="AL23" s="40"/>
      <c r="AM23" s="40"/>
      <c r="AN23" s="47" t="s">
        <v>285</v>
      </c>
      <c r="AO23" s="40">
        <v>55</v>
      </c>
      <c r="AP23" s="40"/>
      <c r="AQ23" s="40"/>
      <c r="AR23" s="40"/>
      <c r="AS23" s="47" t="s">
        <v>285</v>
      </c>
      <c r="AT23" s="40">
        <v>70</v>
      </c>
      <c r="AU23" s="40" t="s">
        <v>26</v>
      </c>
      <c r="AV23" s="40"/>
      <c r="AW23" s="40"/>
      <c r="AX23" s="47" t="s">
        <v>285</v>
      </c>
      <c r="AY23" s="40">
        <v>70</v>
      </c>
      <c r="AZ23" s="40"/>
      <c r="BA23" s="40"/>
      <c r="BB23" s="40"/>
      <c r="BC23" s="47" t="s">
        <v>285</v>
      </c>
      <c r="BD23" s="40">
        <v>70</v>
      </c>
      <c r="BE23" s="40"/>
      <c r="BF23" s="40"/>
      <c r="BG23" s="40"/>
      <c r="BH23" s="47" t="s">
        <v>285</v>
      </c>
      <c r="BI23" s="40">
        <v>70</v>
      </c>
      <c r="BJ23" s="40"/>
      <c r="BK23" s="40"/>
      <c r="BL23" s="40"/>
      <c r="BM23" s="47" t="s">
        <v>286</v>
      </c>
      <c r="BN23" s="40">
        <v>55</v>
      </c>
      <c r="BO23" s="40"/>
      <c r="BP23" s="40"/>
      <c r="BQ23" s="40"/>
      <c r="BR23" s="47" t="s">
        <v>285</v>
      </c>
      <c r="BS23" s="40">
        <v>70</v>
      </c>
      <c r="BT23" s="40"/>
      <c r="BU23" s="40"/>
      <c r="BV23" s="40"/>
      <c r="BW23" s="47" t="s">
        <v>270</v>
      </c>
      <c r="BX23" s="40"/>
      <c r="BY23" s="40"/>
      <c r="BZ23" s="40"/>
      <c r="CA23" s="40"/>
      <c r="CB23" s="47" t="s">
        <v>270</v>
      </c>
      <c r="CC23" s="40"/>
      <c r="CD23" s="40"/>
      <c r="CE23" s="40"/>
      <c r="CF23" s="40"/>
      <c r="CG23" s="47" t="s">
        <v>285</v>
      </c>
      <c r="CH23" s="40">
        <v>70</v>
      </c>
      <c r="CI23" s="40"/>
      <c r="CJ23" s="40"/>
      <c r="CK23" s="40"/>
      <c r="CL23" s="47" t="s">
        <v>285</v>
      </c>
      <c r="CM23" s="40">
        <v>70</v>
      </c>
      <c r="CN23" s="40"/>
      <c r="CO23" s="40"/>
      <c r="CP23" s="40"/>
      <c r="CQ23" s="47" t="s">
        <v>285</v>
      </c>
      <c r="CR23" s="40">
        <v>70</v>
      </c>
      <c r="CS23" s="40"/>
      <c r="CT23" s="40"/>
      <c r="CU23" s="40"/>
      <c r="CV23" s="47" t="s">
        <v>285</v>
      </c>
      <c r="CW23" s="40">
        <v>70</v>
      </c>
      <c r="CX23" s="40"/>
      <c r="CY23" s="40"/>
      <c r="CZ23" s="40"/>
      <c r="DA23" s="47" t="s">
        <v>30</v>
      </c>
      <c r="DB23" s="40"/>
      <c r="DC23" s="40"/>
      <c r="DD23" s="40"/>
      <c r="DE23" s="40"/>
      <c r="DF23" s="47" t="s">
        <v>285</v>
      </c>
      <c r="DG23" s="40">
        <v>70</v>
      </c>
      <c r="DH23" s="40"/>
      <c r="DI23" s="40"/>
      <c r="DJ23" s="40"/>
      <c r="DK23" s="47" t="s">
        <v>285</v>
      </c>
      <c r="DL23" s="40">
        <v>70</v>
      </c>
      <c r="DM23" s="40"/>
      <c r="DN23" s="40"/>
      <c r="DO23" s="40"/>
      <c r="DP23" s="47" t="s">
        <v>285</v>
      </c>
      <c r="DQ23" s="40">
        <v>70</v>
      </c>
      <c r="DR23" s="40" t="s">
        <v>26</v>
      </c>
      <c r="DS23" s="40"/>
      <c r="DT23" s="40"/>
      <c r="DU23" s="47" t="s">
        <v>285</v>
      </c>
      <c r="DV23" s="40">
        <v>50</v>
      </c>
      <c r="DW23" s="40"/>
      <c r="DX23" s="40"/>
      <c r="DY23" s="40"/>
      <c r="DZ23" s="47" t="s">
        <v>285</v>
      </c>
      <c r="EA23" s="40">
        <v>70</v>
      </c>
      <c r="EB23" s="40"/>
      <c r="EC23" s="40"/>
      <c r="ED23" s="40"/>
      <c r="EE23" s="47" t="s">
        <v>285</v>
      </c>
      <c r="EF23" s="40">
        <v>70</v>
      </c>
      <c r="EG23" s="40"/>
      <c r="EH23" s="40"/>
      <c r="EI23" s="40"/>
      <c r="EJ23" s="47" t="s">
        <v>286</v>
      </c>
      <c r="EK23" s="40">
        <v>25</v>
      </c>
      <c r="EL23" s="40"/>
      <c r="EM23" s="40"/>
      <c r="EN23" s="40"/>
      <c r="EO23" s="47" t="s">
        <v>285</v>
      </c>
      <c r="EP23" s="40">
        <v>65</v>
      </c>
      <c r="EQ23" s="40"/>
      <c r="ER23" s="40"/>
      <c r="ES23" s="40"/>
      <c r="ET23" s="47"/>
      <c r="EU23" s="40"/>
      <c r="EV23" s="40"/>
      <c r="EW23" s="40"/>
      <c r="EX23" s="40"/>
      <c r="EY23" s="47" t="s">
        <v>285</v>
      </c>
      <c r="EZ23" s="40">
        <v>55</v>
      </c>
      <c r="FA23" s="40"/>
      <c r="FB23" s="40"/>
      <c r="FC23" s="40"/>
      <c r="FD23" s="47" t="s">
        <v>285</v>
      </c>
      <c r="FE23" s="40">
        <v>70</v>
      </c>
      <c r="FF23" s="40"/>
      <c r="FG23" s="40"/>
      <c r="FH23" s="40"/>
      <c r="FI23" s="47" t="s">
        <v>285</v>
      </c>
      <c r="FJ23" s="40">
        <v>70</v>
      </c>
      <c r="FK23" s="40"/>
      <c r="FL23" s="40"/>
      <c r="FM23" s="40"/>
      <c r="FN23" s="186"/>
      <c r="FO23" s="187"/>
      <c r="FP23" s="187"/>
      <c r="FQ23" s="187"/>
      <c r="FR23" s="187"/>
      <c r="FS23" s="186"/>
      <c r="FT23" s="187"/>
      <c r="FU23" s="187"/>
      <c r="FV23" s="187"/>
      <c r="FW23" s="187"/>
      <c r="FX23" s="186"/>
      <c r="FY23" s="187"/>
      <c r="FZ23" s="187"/>
      <c r="GA23" s="187"/>
      <c r="GB23" s="187"/>
    </row>
    <row r="24" spans="1:184" ht="13.5" x14ac:dyDescent="0.2">
      <c r="A24" s="68" t="s">
        <v>25</v>
      </c>
      <c r="B24" s="35" t="s">
        <v>401</v>
      </c>
      <c r="C24" s="55">
        <f>VLOOKUP(B24,'PRESENZE ALLENAMENTI'!$F$4:$H$40,3,0)</f>
        <v>21</v>
      </c>
      <c r="D24" s="56">
        <f t="shared" ref="D24" si="15">E24/C24</f>
        <v>36.666666666666664</v>
      </c>
      <c r="E24" s="56">
        <f t="shared" si="0"/>
        <v>770</v>
      </c>
      <c r="F24" s="56">
        <f t="shared" ref="F24" si="16">E24/(G24+H24)</f>
        <v>51.333333333333336</v>
      </c>
      <c r="G24" s="55">
        <f t="shared" si="1"/>
        <v>10</v>
      </c>
      <c r="H24" s="55">
        <f t="shared" si="2"/>
        <v>5</v>
      </c>
      <c r="I24" s="55">
        <f t="shared" si="3"/>
        <v>2</v>
      </c>
      <c r="J24" s="55"/>
      <c r="K24" s="56">
        <f t="shared" si="4"/>
        <v>1</v>
      </c>
      <c r="L24" s="57">
        <f t="shared" si="5"/>
        <v>0</v>
      </c>
      <c r="M24" s="57">
        <f t="shared" si="6"/>
        <v>0</v>
      </c>
      <c r="N24" s="55">
        <f t="shared" si="7"/>
        <v>0</v>
      </c>
      <c r="O24" s="40">
        <v>0</v>
      </c>
      <c r="P24" s="40">
        <v>0</v>
      </c>
      <c r="Q24" s="40"/>
      <c r="R24" s="40"/>
      <c r="S24" s="40"/>
      <c r="T24" s="47"/>
      <c r="U24" s="40"/>
      <c r="V24" s="40"/>
      <c r="W24" s="40"/>
      <c r="X24" s="40"/>
      <c r="Y24" s="47"/>
      <c r="Z24" s="40"/>
      <c r="AA24" s="40"/>
      <c r="AB24" s="40"/>
      <c r="AC24" s="40"/>
      <c r="AD24" s="47"/>
      <c r="AE24" s="40"/>
      <c r="AF24" s="40"/>
      <c r="AG24" s="40"/>
      <c r="AH24" s="40"/>
      <c r="AI24" s="47"/>
      <c r="AJ24" s="40"/>
      <c r="AK24" s="40"/>
      <c r="AL24" s="40"/>
      <c r="AM24" s="40"/>
      <c r="AN24" s="47"/>
      <c r="AO24" s="40"/>
      <c r="AP24" s="40"/>
      <c r="AQ24" s="40"/>
      <c r="AR24" s="40"/>
      <c r="AS24" s="47"/>
      <c r="AT24" s="40"/>
      <c r="AU24" s="40"/>
      <c r="AV24" s="40"/>
      <c r="AW24" s="40"/>
      <c r="AX24" s="47"/>
      <c r="AY24" s="40"/>
      <c r="AZ24" s="40"/>
      <c r="BA24" s="40"/>
      <c r="BB24" s="40"/>
      <c r="BC24" s="47"/>
      <c r="BD24" s="40"/>
      <c r="BE24" s="40"/>
      <c r="BF24" s="40"/>
      <c r="BG24" s="40"/>
      <c r="BH24" s="47"/>
      <c r="BI24" s="40"/>
      <c r="BJ24" s="40"/>
      <c r="BK24" s="40"/>
      <c r="BL24" s="40"/>
      <c r="BM24" s="47"/>
      <c r="BN24" s="40"/>
      <c r="BO24" s="40"/>
      <c r="BP24" s="40"/>
      <c r="BQ24" s="40"/>
      <c r="BR24" s="47"/>
      <c r="BS24" s="40"/>
      <c r="BT24" s="40"/>
      <c r="BU24" s="40"/>
      <c r="BV24" s="40"/>
      <c r="BW24" s="47" t="s">
        <v>270</v>
      </c>
      <c r="BX24" s="40"/>
      <c r="BY24" s="40"/>
      <c r="BZ24" s="40"/>
      <c r="CA24" s="40"/>
      <c r="CB24" s="47" t="s">
        <v>270</v>
      </c>
      <c r="CC24" s="40"/>
      <c r="CD24" s="40"/>
      <c r="CE24" s="40"/>
      <c r="CF24" s="40"/>
      <c r="CG24" s="47" t="s">
        <v>286</v>
      </c>
      <c r="CH24" s="40">
        <v>30</v>
      </c>
      <c r="CI24" s="40"/>
      <c r="CJ24" s="40"/>
      <c r="CK24" s="40"/>
      <c r="CL24" s="47" t="s">
        <v>285</v>
      </c>
      <c r="CM24" s="40">
        <v>70</v>
      </c>
      <c r="CN24" s="40"/>
      <c r="CO24" s="40"/>
      <c r="CP24" s="40"/>
      <c r="CQ24" s="47" t="s">
        <v>285</v>
      </c>
      <c r="CR24" s="40">
        <v>70</v>
      </c>
      <c r="CS24" s="40"/>
      <c r="CT24" s="40"/>
      <c r="CU24" s="40"/>
      <c r="CV24" s="47" t="s">
        <v>285</v>
      </c>
      <c r="CW24" s="40">
        <v>70</v>
      </c>
      <c r="CX24" s="40"/>
      <c r="CY24" s="40"/>
      <c r="CZ24" s="40"/>
      <c r="DA24" s="47" t="s">
        <v>285</v>
      </c>
      <c r="DB24" s="40">
        <v>70</v>
      </c>
      <c r="DC24" s="40"/>
      <c r="DD24" s="40"/>
      <c r="DE24" s="40"/>
      <c r="DF24" s="47" t="s">
        <v>286</v>
      </c>
      <c r="DG24" s="40">
        <v>35</v>
      </c>
      <c r="DH24" s="40"/>
      <c r="DI24" s="40"/>
      <c r="DJ24" s="40"/>
      <c r="DK24" s="47" t="s">
        <v>286</v>
      </c>
      <c r="DL24" s="40">
        <v>40</v>
      </c>
      <c r="DM24" s="40"/>
      <c r="DN24" s="40"/>
      <c r="DO24" s="40"/>
      <c r="DP24" s="47" t="s">
        <v>285</v>
      </c>
      <c r="DQ24" s="40">
        <v>65</v>
      </c>
      <c r="DR24" s="40"/>
      <c r="DS24" s="40"/>
      <c r="DT24" s="40"/>
      <c r="DU24" s="47" t="s">
        <v>285</v>
      </c>
      <c r="DV24" s="40">
        <v>60</v>
      </c>
      <c r="DW24" s="40"/>
      <c r="DX24" s="40"/>
      <c r="DY24" s="40"/>
      <c r="DZ24" s="47" t="s">
        <v>285</v>
      </c>
      <c r="EA24" s="40">
        <v>55</v>
      </c>
      <c r="EB24" s="40"/>
      <c r="EC24" s="40"/>
      <c r="ED24" s="40"/>
      <c r="EE24" s="47" t="s">
        <v>286</v>
      </c>
      <c r="EF24" s="40">
        <v>20</v>
      </c>
      <c r="EG24" s="40"/>
      <c r="EH24" s="40"/>
      <c r="EI24" s="40">
        <v>1</v>
      </c>
      <c r="EJ24" s="47" t="s">
        <v>285</v>
      </c>
      <c r="EK24" s="40">
        <v>45</v>
      </c>
      <c r="EL24" s="40"/>
      <c r="EM24" s="40"/>
      <c r="EN24" s="40"/>
      <c r="EO24" s="47" t="s">
        <v>30</v>
      </c>
      <c r="EP24" s="40"/>
      <c r="EQ24" s="40"/>
      <c r="ER24" s="40"/>
      <c r="ES24" s="40"/>
      <c r="ET24" s="47" t="s">
        <v>285</v>
      </c>
      <c r="EU24" s="40">
        <v>70</v>
      </c>
      <c r="EV24" s="40"/>
      <c r="EW24" s="40"/>
      <c r="EX24" s="40"/>
      <c r="EY24" s="47" t="s">
        <v>286</v>
      </c>
      <c r="EZ24" s="40">
        <v>20</v>
      </c>
      <c r="FA24" s="40"/>
      <c r="FB24" s="40"/>
      <c r="FC24" s="40"/>
      <c r="FD24" s="47" t="s">
        <v>30</v>
      </c>
      <c r="FE24" s="40"/>
      <c r="FF24" s="40"/>
      <c r="FG24" s="40"/>
      <c r="FH24" s="40"/>
      <c r="FI24" s="47" t="s">
        <v>285</v>
      </c>
      <c r="FJ24" s="40">
        <v>50</v>
      </c>
      <c r="FK24" s="40"/>
      <c r="FL24" s="40"/>
      <c r="FM24" s="40"/>
      <c r="FN24" s="186"/>
      <c r="FO24" s="187"/>
      <c r="FP24" s="187"/>
      <c r="FQ24" s="187"/>
      <c r="FR24" s="187"/>
      <c r="FS24" s="186"/>
      <c r="FT24" s="187"/>
      <c r="FU24" s="187"/>
      <c r="FV24" s="187"/>
      <c r="FW24" s="187"/>
      <c r="FX24" s="186"/>
      <c r="FY24" s="187"/>
      <c r="FZ24" s="187"/>
      <c r="GA24" s="187"/>
      <c r="GB24" s="187"/>
    </row>
    <row r="25" spans="1:184" ht="13.5" x14ac:dyDescent="0.2">
      <c r="A25" s="27" t="s">
        <v>25</v>
      </c>
      <c r="B25" s="35" t="s">
        <v>152</v>
      </c>
      <c r="C25" s="55">
        <f>VLOOKUP(B25,'PRESENZE ALLENAMENTI'!$F$4:$H$40,3,0)</f>
        <v>7</v>
      </c>
      <c r="D25" s="56">
        <f t="shared" si="10"/>
        <v>35</v>
      </c>
      <c r="E25" s="56">
        <f t="shared" si="0"/>
        <v>245</v>
      </c>
      <c r="F25" s="56">
        <f t="shared" si="11"/>
        <v>49</v>
      </c>
      <c r="G25" s="55">
        <f t="shared" si="1"/>
        <v>3</v>
      </c>
      <c r="H25" s="55">
        <f t="shared" si="2"/>
        <v>2</v>
      </c>
      <c r="I25" s="55">
        <f t="shared" si="3"/>
        <v>0</v>
      </c>
      <c r="J25" s="55"/>
      <c r="K25" s="56">
        <f t="shared" si="4"/>
        <v>1</v>
      </c>
      <c r="L25" s="57">
        <f t="shared" si="5"/>
        <v>0</v>
      </c>
      <c r="M25" s="57">
        <f t="shared" si="6"/>
        <v>0</v>
      </c>
      <c r="N25" s="55">
        <f t="shared" si="7"/>
        <v>0</v>
      </c>
      <c r="O25" s="40">
        <v>0</v>
      </c>
      <c r="P25" s="40">
        <v>0</v>
      </c>
      <c r="Q25" s="40"/>
      <c r="R25" s="40"/>
      <c r="S25" s="40"/>
      <c r="T25" s="47"/>
      <c r="U25" s="40"/>
      <c r="V25" s="40"/>
      <c r="W25" s="40"/>
      <c r="X25" s="40"/>
      <c r="Y25" s="47"/>
      <c r="Z25" s="40"/>
      <c r="AA25" s="40"/>
      <c r="AB25" s="40"/>
      <c r="AC25" s="40"/>
      <c r="AD25" s="47"/>
      <c r="AE25" s="40"/>
      <c r="AF25" s="40"/>
      <c r="AG25" s="40"/>
      <c r="AH25" s="40"/>
      <c r="AI25" s="47"/>
      <c r="AJ25" s="40"/>
      <c r="AK25" s="40"/>
      <c r="AL25" s="40"/>
      <c r="AM25" s="40"/>
      <c r="AN25" s="47"/>
      <c r="AO25" s="40"/>
      <c r="AP25" s="40"/>
      <c r="AQ25" s="40"/>
      <c r="AR25" s="40"/>
      <c r="AS25" s="47"/>
      <c r="AT25" s="40"/>
      <c r="AU25" s="40"/>
      <c r="AV25" s="40"/>
      <c r="AW25" s="40"/>
      <c r="AX25" s="47"/>
      <c r="AY25" s="40"/>
      <c r="AZ25" s="40"/>
      <c r="BA25" s="40"/>
      <c r="BB25" s="40"/>
      <c r="BC25" s="47"/>
      <c r="BD25" s="40"/>
      <c r="BE25" s="40"/>
      <c r="BF25" s="40"/>
      <c r="BG25" s="40"/>
      <c r="BH25" s="47"/>
      <c r="BI25" s="40"/>
      <c r="BJ25" s="40"/>
      <c r="BK25" s="40"/>
      <c r="BL25" s="40"/>
      <c r="BM25" s="47"/>
      <c r="BN25" s="40"/>
      <c r="BO25" s="40"/>
      <c r="BP25" s="40"/>
      <c r="BQ25" s="40"/>
      <c r="BR25" s="47"/>
      <c r="BS25" s="40"/>
      <c r="BT25" s="40"/>
      <c r="BU25" s="40"/>
      <c r="BV25" s="40"/>
      <c r="BW25" s="47"/>
      <c r="BX25" s="40"/>
      <c r="BY25" s="40"/>
      <c r="BZ25" s="40"/>
      <c r="CA25" s="40"/>
      <c r="CB25" s="47"/>
      <c r="CC25" s="40"/>
      <c r="CD25" s="40"/>
      <c r="CE25" s="40"/>
      <c r="CF25" s="40"/>
      <c r="CG25" s="47"/>
      <c r="CH25" s="40"/>
      <c r="CI25" s="40"/>
      <c r="CJ25" s="40"/>
      <c r="CK25" s="40"/>
      <c r="CL25" s="47"/>
      <c r="CM25" s="40"/>
      <c r="CN25" s="40"/>
      <c r="CO25" s="40"/>
      <c r="CP25" s="40"/>
      <c r="CQ25" s="47"/>
      <c r="CR25" s="40"/>
      <c r="CS25" s="40"/>
      <c r="CT25" s="40"/>
      <c r="CU25" s="40"/>
      <c r="CV25" s="47"/>
      <c r="CW25" s="40"/>
      <c r="CX25" s="40"/>
      <c r="CY25" s="40"/>
      <c r="CZ25" s="40"/>
      <c r="DA25" s="47"/>
      <c r="DB25" s="40"/>
      <c r="DC25" s="40"/>
      <c r="DD25" s="40"/>
      <c r="DE25" s="40"/>
      <c r="DF25" s="47"/>
      <c r="DG25" s="40"/>
      <c r="DH25" s="40"/>
      <c r="DI25" s="40"/>
      <c r="DJ25" s="40"/>
      <c r="DK25" s="47"/>
      <c r="DL25" s="40"/>
      <c r="DM25" s="40"/>
      <c r="DN25" s="40"/>
      <c r="DO25" s="40"/>
      <c r="DP25" s="47"/>
      <c r="DQ25" s="40"/>
      <c r="DR25" s="40"/>
      <c r="DS25" s="40"/>
      <c r="DT25" s="40"/>
      <c r="DU25" s="47" t="s">
        <v>286</v>
      </c>
      <c r="DV25" s="40">
        <v>15</v>
      </c>
      <c r="DW25" s="40"/>
      <c r="DX25" s="40"/>
      <c r="DY25" s="40"/>
      <c r="DZ25" s="47" t="s">
        <v>286</v>
      </c>
      <c r="EA25" s="40">
        <v>35</v>
      </c>
      <c r="EB25" s="40"/>
      <c r="EC25" s="40"/>
      <c r="ED25" s="40"/>
      <c r="EE25" s="47" t="s">
        <v>285</v>
      </c>
      <c r="EF25" s="40">
        <v>55</v>
      </c>
      <c r="EG25" s="40"/>
      <c r="EH25" s="40"/>
      <c r="EI25" s="40">
        <v>1</v>
      </c>
      <c r="EJ25" s="47" t="s">
        <v>285</v>
      </c>
      <c r="EK25" s="40">
        <v>70</v>
      </c>
      <c r="EL25" s="40"/>
      <c r="EM25" s="40"/>
      <c r="EN25" s="40"/>
      <c r="EO25" s="47" t="s">
        <v>285</v>
      </c>
      <c r="EP25" s="40">
        <v>70</v>
      </c>
      <c r="EQ25" s="40"/>
      <c r="ER25" s="40"/>
      <c r="ES25" s="40"/>
      <c r="ET25" s="47"/>
      <c r="EU25" s="40"/>
      <c r="EV25" s="40"/>
      <c r="EW25" s="40"/>
      <c r="EX25" s="40"/>
      <c r="EY25" s="47"/>
      <c r="EZ25" s="40"/>
      <c r="FA25" s="40"/>
      <c r="FB25" s="40"/>
      <c r="FC25" s="40"/>
      <c r="FD25" s="47"/>
      <c r="FE25" s="40"/>
      <c r="FF25" s="40"/>
      <c r="FG25" s="40"/>
      <c r="FH25" s="40"/>
      <c r="FI25" s="47"/>
      <c r="FJ25" s="40"/>
      <c r="FK25" s="40"/>
      <c r="FL25" s="40"/>
      <c r="FM25" s="40"/>
      <c r="FN25" s="186"/>
      <c r="FO25" s="187"/>
      <c r="FP25" s="187"/>
      <c r="FQ25" s="187"/>
      <c r="FR25" s="187"/>
      <c r="FS25" s="186"/>
      <c r="FT25" s="187"/>
      <c r="FU25" s="187"/>
      <c r="FV25" s="187"/>
      <c r="FW25" s="187"/>
      <c r="FX25" s="186"/>
      <c r="FY25" s="187"/>
      <c r="FZ25" s="187"/>
      <c r="GA25" s="187"/>
      <c r="GB25" s="187"/>
    </row>
    <row r="26" spans="1:184" ht="13.5" x14ac:dyDescent="0.2">
      <c r="A26" s="68" t="s">
        <v>25</v>
      </c>
      <c r="B26" s="35" t="s">
        <v>22</v>
      </c>
      <c r="C26" s="55">
        <f>VLOOKUP(B26,'PRESENZE ALLENAMENTI'!$F$4:$H$40,3,0)</f>
        <v>3</v>
      </c>
      <c r="D26" s="56">
        <f t="shared" si="10"/>
        <v>0</v>
      </c>
      <c r="E26" s="56">
        <f t="shared" si="0"/>
        <v>0</v>
      </c>
      <c r="F26" s="56" t="e">
        <f t="shared" si="11"/>
        <v>#DIV/0!</v>
      </c>
      <c r="G26" s="55">
        <f t="shared" si="1"/>
        <v>0</v>
      </c>
      <c r="H26" s="55">
        <f t="shared" si="2"/>
        <v>0</v>
      </c>
      <c r="I26" s="55">
        <f t="shared" si="3"/>
        <v>0</v>
      </c>
      <c r="J26" s="55"/>
      <c r="K26" s="56">
        <f t="shared" si="4"/>
        <v>0</v>
      </c>
      <c r="L26" s="57">
        <f t="shared" si="5"/>
        <v>0</v>
      </c>
      <c r="M26" s="57">
        <f t="shared" si="6"/>
        <v>0</v>
      </c>
      <c r="N26" s="55">
        <f t="shared" si="7"/>
        <v>0</v>
      </c>
      <c r="O26" s="40">
        <v>0</v>
      </c>
      <c r="P26" s="40">
        <v>0</v>
      </c>
      <c r="Q26" s="40"/>
      <c r="R26" s="40"/>
      <c r="S26" s="40"/>
      <c r="T26" s="47"/>
      <c r="U26" s="40"/>
      <c r="V26" s="40"/>
      <c r="W26" s="40"/>
      <c r="X26" s="40"/>
      <c r="Y26" s="47"/>
      <c r="Z26" s="40"/>
      <c r="AA26" s="40"/>
      <c r="AB26" s="40"/>
      <c r="AC26" s="40"/>
      <c r="AD26" s="47"/>
      <c r="AE26" s="40"/>
      <c r="AF26" s="40"/>
      <c r="AG26" s="40"/>
      <c r="AH26" s="40"/>
      <c r="AI26" s="47"/>
      <c r="AJ26" s="40"/>
      <c r="AK26" s="40"/>
      <c r="AL26" s="40"/>
      <c r="AM26" s="40"/>
      <c r="AN26" s="47"/>
      <c r="AO26" s="40"/>
      <c r="AP26" s="40"/>
      <c r="AQ26" s="40"/>
      <c r="AR26" s="40"/>
      <c r="AS26" s="47"/>
      <c r="AT26" s="40"/>
      <c r="AU26" s="40"/>
      <c r="AV26" s="40"/>
      <c r="AW26" s="40"/>
      <c r="AX26" s="47"/>
      <c r="AY26" s="40"/>
      <c r="AZ26" s="40"/>
      <c r="BA26" s="40"/>
      <c r="BB26" s="40"/>
      <c r="BC26" s="47"/>
      <c r="BD26" s="40"/>
      <c r="BE26" s="40"/>
      <c r="BF26" s="40"/>
      <c r="BG26" s="40"/>
      <c r="BH26" s="47"/>
      <c r="BI26" s="40"/>
      <c r="BJ26" s="40"/>
      <c r="BK26" s="40"/>
      <c r="BL26" s="40"/>
      <c r="BM26" s="47"/>
      <c r="BN26" s="40"/>
      <c r="BO26" s="40"/>
      <c r="BP26" s="40"/>
      <c r="BQ26" s="40"/>
      <c r="BR26" s="47"/>
      <c r="BS26" s="40"/>
      <c r="BT26" s="40"/>
      <c r="BU26" s="40"/>
      <c r="BV26" s="40"/>
      <c r="BW26" s="47" t="s">
        <v>270</v>
      </c>
      <c r="BX26" s="40"/>
      <c r="BY26" s="40"/>
      <c r="BZ26" s="40"/>
      <c r="CA26" s="40"/>
      <c r="CB26" s="47"/>
      <c r="CC26" s="40"/>
      <c r="CD26" s="40"/>
      <c r="CE26" s="40"/>
      <c r="CF26" s="40"/>
      <c r="CG26" s="47"/>
      <c r="CH26" s="40"/>
      <c r="CI26" s="40"/>
      <c r="CJ26" s="40"/>
      <c r="CK26" s="40"/>
      <c r="CL26" s="47"/>
      <c r="CM26" s="40"/>
      <c r="CN26" s="40"/>
      <c r="CO26" s="40"/>
      <c r="CP26" s="40"/>
      <c r="CQ26" s="47"/>
      <c r="CR26" s="40"/>
      <c r="CS26" s="40"/>
      <c r="CT26" s="40"/>
      <c r="CU26" s="40"/>
      <c r="CV26" s="47"/>
      <c r="CW26" s="40"/>
      <c r="CX26" s="40"/>
      <c r="CY26" s="40"/>
      <c r="CZ26" s="40"/>
      <c r="DA26" s="47"/>
      <c r="DB26" s="40"/>
      <c r="DC26" s="40"/>
      <c r="DD26" s="40"/>
      <c r="DE26" s="40"/>
      <c r="DF26" s="47"/>
      <c r="DG26" s="40"/>
      <c r="DH26" s="40"/>
      <c r="DI26" s="40"/>
      <c r="DJ26" s="40"/>
      <c r="DK26" s="47"/>
      <c r="DL26" s="40"/>
      <c r="DM26" s="40"/>
      <c r="DN26" s="40"/>
      <c r="DO26" s="40"/>
      <c r="DP26" s="47"/>
      <c r="DQ26" s="40"/>
      <c r="DR26" s="40"/>
      <c r="DS26" s="40"/>
      <c r="DT26" s="40"/>
      <c r="DU26" s="47"/>
      <c r="DV26" s="40"/>
      <c r="DW26" s="40"/>
      <c r="DX26" s="40"/>
      <c r="DY26" s="40"/>
      <c r="DZ26" s="47"/>
      <c r="EA26" s="40"/>
      <c r="EB26" s="40"/>
      <c r="EC26" s="40"/>
      <c r="ED26" s="40"/>
      <c r="EE26" s="47"/>
      <c r="EF26" s="40"/>
      <c r="EG26" s="40"/>
      <c r="EH26" s="40"/>
      <c r="EI26" s="40"/>
      <c r="EJ26" s="47"/>
      <c r="EK26" s="40"/>
      <c r="EL26" s="40"/>
      <c r="EM26" s="40"/>
      <c r="EN26" s="40"/>
      <c r="EO26" s="47"/>
      <c r="EP26" s="40"/>
      <c r="EQ26" s="40"/>
      <c r="ER26" s="40"/>
      <c r="ES26" s="40"/>
      <c r="ET26" s="47"/>
      <c r="EU26" s="40"/>
      <c r="EV26" s="40"/>
      <c r="EW26" s="40"/>
      <c r="EX26" s="40"/>
      <c r="EY26" s="47"/>
      <c r="EZ26" s="40"/>
      <c r="FA26" s="40"/>
      <c r="FB26" s="40"/>
      <c r="FC26" s="40"/>
      <c r="FD26" s="47"/>
      <c r="FE26" s="40"/>
      <c r="FF26" s="40"/>
      <c r="FG26" s="40"/>
      <c r="FH26" s="40"/>
      <c r="FI26" s="47"/>
      <c r="FJ26" s="40"/>
      <c r="FK26" s="40"/>
      <c r="FL26" s="40"/>
      <c r="FM26" s="40"/>
      <c r="FN26" s="186"/>
      <c r="FO26" s="187"/>
      <c r="FP26" s="187"/>
      <c r="FQ26" s="187"/>
      <c r="FR26" s="187"/>
      <c r="FS26" s="186"/>
      <c r="FT26" s="187"/>
      <c r="FU26" s="187"/>
      <c r="FV26" s="187"/>
      <c r="FW26" s="187"/>
      <c r="FX26" s="186"/>
      <c r="FY26" s="187"/>
      <c r="FZ26" s="187"/>
      <c r="GA26" s="187"/>
      <c r="GB26" s="187"/>
    </row>
    <row r="27" spans="1:184" ht="13.5" x14ac:dyDescent="0.2">
      <c r="A27" s="68" t="s">
        <v>25</v>
      </c>
      <c r="B27" s="35" t="s">
        <v>204</v>
      </c>
      <c r="C27" s="55">
        <f>VLOOKUP(B27,'PRESENZE ALLENAMENTI'!$F$4:$H$40,3,0)</f>
        <v>4</v>
      </c>
      <c r="D27" s="56">
        <f t="shared" si="10"/>
        <v>17.5</v>
      </c>
      <c r="E27" s="56">
        <f t="shared" si="0"/>
        <v>70</v>
      </c>
      <c r="F27" s="56">
        <f t="shared" si="11"/>
        <v>17.5</v>
      </c>
      <c r="G27" s="55">
        <f t="shared" si="1"/>
        <v>1</v>
      </c>
      <c r="H27" s="55">
        <f t="shared" si="2"/>
        <v>3</v>
      </c>
      <c r="I27" s="55">
        <f t="shared" si="3"/>
        <v>1</v>
      </c>
      <c r="J27" s="55"/>
      <c r="K27" s="56">
        <f t="shared" si="4"/>
        <v>0</v>
      </c>
      <c r="L27" s="57">
        <f t="shared" si="5"/>
        <v>0</v>
      </c>
      <c r="M27" s="57">
        <f t="shared" si="6"/>
        <v>0</v>
      </c>
      <c r="N27" s="55">
        <f t="shared" si="7"/>
        <v>0</v>
      </c>
      <c r="O27" s="40">
        <v>0</v>
      </c>
      <c r="P27" s="40">
        <v>0</v>
      </c>
      <c r="Q27" s="40"/>
      <c r="R27" s="40"/>
      <c r="S27" s="40"/>
      <c r="T27" s="47"/>
      <c r="U27" s="40"/>
      <c r="V27" s="40"/>
      <c r="W27" s="40"/>
      <c r="X27" s="40"/>
      <c r="Y27" s="47" t="s">
        <v>286</v>
      </c>
      <c r="Z27" s="40">
        <v>20</v>
      </c>
      <c r="AA27" s="40"/>
      <c r="AB27" s="40"/>
      <c r="AC27" s="40"/>
      <c r="AD27" s="47" t="s">
        <v>286</v>
      </c>
      <c r="AE27" s="40">
        <v>20</v>
      </c>
      <c r="AF27" s="40"/>
      <c r="AG27" s="40"/>
      <c r="AH27" s="40"/>
      <c r="AI27" s="47"/>
      <c r="AJ27" s="40"/>
      <c r="AK27" s="40"/>
      <c r="AL27" s="40"/>
      <c r="AM27" s="40"/>
      <c r="AN27" s="47"/>
      <c r="AO27" s="40"/>
      <c r="AP27" s="40"/>
      <c r="AQ27" s="40"/>
      <c r="AR27" s="40"/>
      <c r="AS27" s="47" t="s">
        <v>30</v>
      </c>
      <c r="AT27" s="40"/>
      <c r="AU27" s="40"/>
      <c r="AV27" s="40"/>
      <c r="AW27" s="40"/>
      <c r="AX27" s="47" t="s">
        <v>286</v>
      </c>
      <c r="AY27" s="40">
        <v>10</v>
      </c>
      <c r="AZ27" s="40"/>
      <c r="BA27" s="40"/>
      <c r="BB27" s="40"/>
      <c r="BC27" s="47"/>
      <c r="BD27" s="40"/>
      <c r="BE27" s="40"/>
      <c r="BF27" s="40"/>
      <c r="BG27" s="40"/>
      <c r="BH27" s="47"/>
      <c r="BI27" s="40"/>
      <c r="BJ27" s="40"/>
      <c r="BK27" s="40"/>
      <c r="BL27" s="40"/>
      <c r="BM27" s="47" t="s">
        <v>285</v>
      </c>
      <c r="BN27" s="40">
        <v>20</v>
      </c>
      <c r="BO27" s="40"/>
      <c r="BP27" s="40"/>
      <c r="BQ27" s="40"/>
      <c r="BR27" s="47"/>
      <c r="BS27" s="40"/>
      <c r="BT27" s="40"/>
      <c r="BU27" s="40"/>
      <c r="BV27" s="40"/>
      <c r="BW27" s="47"/>
      <c r="BX27" s="40"/>
      <c r="BY27" s="40"/>
      <c r="BZ27" s="40"/>
      <c r="CA27" s="40"/>
      <c r="CB27" s="47"/>
      <c r="CC27" s="40"/>
      <c r="CD27" s="40"/>
      <c r="CE27" s="40"/>
      <c r="CF27" s="40"/>
      <c r="CG27" s="47"/>
      <c r="CH27" s="40"/>
      <c r="CI27" s="40"/>
      <c r="CJ27" s="40"/>
      <c r="CK27" s="40"/>
      <c r="CL27" s="47"/>
      <c r="CM27" s="40"/>
      <c r="CN27" s="40"/>
      <c r="CO27" s="40"/>
      <c r="CP27" s="40"/>
      <c r="CQ27" s="47"/>
      <c r="CR27" s="40"/>
      <c r="CS27" s="40"/>
      <c r="CT27" s="40"/>
      <c r="CU27" s="40"/>
      <c r="CV27" s="47"/>
      <c r="CW27" s="40"/>
      <c r="CX27" s="40"/>
      <c r="CY27" s="40"/>
      <c r="CZ27" s="40"/>
      <c r="DA27" s="47"/>
      <c r="DB27" s="40"/>
      <c r="DC27" s="40"/>
      <c r="DD27" s="40"/>
      <c r="DE27" s="40"/>
      <c r="DF27" s="47"/>
      <c r="DG27" s="40"/>
      <c r="DH27" s="40"/>
      <c r="DI27" s="40"/>
      <c r="DJ27" s="40"/>
      <c r="DK27" s="47"/>
      <c r="DL27" s="40"/>
      <c r="DM27" s="40"/>
      <c r="DN27" s="40"/>
      <c r="DO27" s="40"/>
      <c r="DP27" s="47"/>
      <c r="DQ27" s="40"/>
      <c r="DR27" s="40"/>
      <c r="DS27" s="40"/>
      <c r="DT27" s="40"/>
      <c r="DU27" s="47"/>
      <c r="DV27" s="40"/>
      <c r="DW27" s="40"/>
      <c r="DX27" s="40"/>
      <c r="DY27" s="40"/>
      <c r="DZ27" s="47"/>
      <c r="EA27" s="40"/>
      <c r="EB27" s="40"/>
      <c r="EC27" s="40"/>
      <c r="ED27" s="40"/>
      <c r="EE27" s="47"/>
      <c r="EF27" s="40"/>
      <c r="EG27" s="40"/>
      <c r="EH27" s="40"/>
      <c r="EI27" s="40"/>
      <c r="EJ27" s="47"/>
      <c r="EK27" s="40"/>
      <c r="EL27" s="40"/>
      <c r="EM27" s="40"/>
      <c r="EN27" s="40"/>
      <c r="EO27" s="47"/>
      <c r="EP27" s="40"/>
      <c r="EQ27" s="40"/>
      <c r="ER27" s="40"/>
      <c r="ES27" s="40"/>
      <c r="ET27" s="47"/>
      <c r="EU27" s="40"/>
      <c r="EV27" s="40"/>
      <c r="EW27" s="40"/>
      <c r="EX27" s="40"/>
      <c r="EY27" s="47"/>
      <c r="EZ27" s="40"/>
      <c r="FA27" s="40"/>
      <c r="FB27" s="40"/>
      <c r="FC27" s="40"/>
      <c r="FD27" s="47"/>
      <c r="FE27" s="40"/>
      <c r="FF27" s="40"/>
      <c r="FG27" s="40"/>
      <c r="FH27" s="40"/>
      <c r="FI27" s="47"/>
      <c r="FJ27" s="40"/>
      <c r="FK27" s="40"/>
      <c r="FL27" s="40"/>
      <c r="FM27" s="40"/>
      <c r="FN27" s="186"/>
      <c r="FO27" s="187"/>
      <c r="FP27" s="187"/>
      <c r="FQ27" s="187"/>
      <c r="FR27" s="187"/>
      <c r="FS27" s="186"/>
      <c r="FT27" s="187"/>
      <c r="FU27" s="187"/>
      <c r="FV27" s="187"/>
      <c r="FW27" s="187"/>
      <c r="FX27" s="186"/>
      <c r="FY27" s="187"/>
      <c r="FZ27" s="187"/>
      <c r="GA27" s="187"/>
      <c r="GB27" s="187"/>
    </row>
    <row r="28" spans="1:184" ht="13.5" x14ac:dyDescent="0.2">
      <c r="A28" s="68" t="s">
        <v>25</v>
      </c>
      <c r="B28" s="35" t="s">
        <v>335</v>
      </c>
      <c r="C28" s="55">
        <f>VLOOKUP(B28,'PRESENZE ALLENAMENTI'!$F$4:$H$40,3,0)</f>
        <v>25</v>
      </c>
      <c r="D28" s="56">
        <f t="shared" si="10"/>
        <v>16</v>
      </c>
      <c r="E28" s="56">
        <f t="shared" si="0"/>
        <v>400</v>
      </c>
      <c r="F28" s="56">
        <f t="shared" si="11"/>
        <v>36.363636363636367</v>
      </c>
      <c r="G28" s="55">
        <f t="shared" si="1"/>
        <v>8</v>
      </c>
      <c r="H28" s="55">
        <f t="shared" si="2"/>
        <v>3</v>
      </c>
      <c r="I28" s="55">
        <f t="shared" si="3"/>
        <v>2</v>
      </c>
      <c r="J28" s="55"/>
      <c r="K28" s="56">
        <f t="shared" si="4"/>
        <v>7</v>
      </c>
      <c r="L28" s="57">
        <f t="shared" si="5"/>
        <v>0</v>
      </c>
      <c r="M28" s="57">
        <f t="shared" si="6"/>
        <v>0</v>
      </c>
      <c r="N28" s="55">
        <f t="shared" si="7"/>
        <v>0</v>
      </c>
      <c r="O28" s="40">
        <v>0</v>
      </c>
      <c r="P28" s="40">
        <v>0</v>
      </c>
      <c r="Q28" s="40"/>
      <c r="R28" s="40"/>
      <c r="S28" s="40"/>
      <c r="T28" s="47"/>
      <c r="U28" s="40"/>
      <c r="V28" s="40"/>
      <c r="W28" s="40"/>
      <c r="X28" s="40"/>
      <c r="Y28" s="47"/>
      <c r="Z28" s="40"/>
      <c r="AA28" s="40"/>
      <c r="AB28" s="40"/>
      <c r="AC28" s="40"/>
      <c r="AD28" s="47"/>
      <c r="AE28" s="40"/>
      <c r="AF28" s="40"/>
      <c r="AG28" s="40"/>
      <c r="AH28" s="40"/>
      <c r="AI28" s="47"/>
      <c r="AJ28" s="40"/>
      <c r="AK28" s="40"/>
      <c r="AL28" s="40"/>
      <c r="AM28" s="40"/>
      <c r="AN28" s="47"/>
      <c r="AO28" s="40"/>
      <c r="AP28" s="40"/>
      <c r="AQ28" s="40"/>
      <c r="AR28" s="40"/>
      <c r="AS28" s="47"/>
      <c r="AT28" s="40"/>
      <c r="AU28" s="40"/>
      <c r="AV28" s="40"/>
      <c r="AW28" s="40"/>
      <c r="AX28" s="47"/>
      <c r="AY28" s="40"/>
      <c r="AZ28" s="40"/>
      <c r="BA28" s="40"/>
      <c r="BB28" s="40"/>
      <c r="BC28" s="47" t="s">
        <v>286</v>
      </c>
      <c r="BD28" s="40">
        <v>10</v>
      </c>
      <c r="BE28" s="40"/>
      <c r="BF28" s="40"/>
      <c r="BG28" s="40"/>
      <c r="BH28" s="47"/>
      <c r="BI28" s="40"/>
      <c r="BJ28" s="40"/>
      <c r="BK28" s="40"/>
      <c r="BL28" s="40"/>
      <c r="BM28" s="47"/>
      <c r="BN28" s="40"/>
      <c r="BO28" s="40"/>
      <c r="BP28" s="40"/>
      <c r="BQ28" s="40"/>
      <c r="BR28" s="47"/>
      <c r="BS28" s="40"/>
      <c r="BT28" s="40"/>
      <c r="BU28" s="40"/>
      <c r="BV28" s="40"/>
      <c r="BW28" s="47" t="s">
        <v>270</v>
      </c>
      <c r="BX28" s="40"/>
      <c r="BY28" s="40"/>
      <c r="BZ28" s="40"/>
      <c r="CA28" s="40"/>
      <c r="CB28" s="47" t="s">
        <v>270</v>
      </c>
      <c r="CC28" s="40"/>
      <c r="CD28" s="40"/>
      <c r="CE28" s="40"/>
      <c r="CF28" s="40"/>
      <c r="CG28" s="47" t="s">
        <v>30</v>
      </c>
      <c r="CH28" s="40"/>
      <c r="CI28" s="40"/>
      <c r="CJ28" s="40"/>
      <c r="CK28" s="40"/>
      <c r="CL28" s="47" t="s">
        <v>285</v>
      </c>
      <c r="CM28" s="40">
        <v>45</v>
      </c>
      <c r="CN28" s="40"/>
      <c r="CO28" s="40"/>
      <c r="CP28" s="40"/>
      <c r="CQ28" s="47" t="s">
        <v>30</v>
      </c>
      <c r="CR28" s="40"/>
      <c r="CS28" s="40"/>
      <c r="CT28" s="40"/>
      <c r="CU28" s="40"/>
      <c r="CV28" s="47" t="s">
        <v>285</v>
      </c>
      <c r="CW28" s="40">
        <v>35</v>
      </c>
      <c r="CX28" s="40"/>
      <c r="CY28" s="40"/>
      <c r="CZ28" s="40"/>
      <c r="DA28" s="47" t="s">
        <v>285</v>
      </c>
      <c r="DB28" s="40">
        <v>65</v>
      </c>
      <c r="DC28" s="40"/>
      <c r="DD28" s="40"/>
      <c r="DE28" s="40">
        <v>1</v>
      </c>
      <c r="DF28" s="47" t="s">
        <v>285</v>
      </c>
      <c r="DG28" s="40">
        <v>40</v>
      </c>
      <c r="DH28" s="40"/>
      <c r="DI28" s="40"/>
      <c r="DJ28" s="40">
        <v>1</v>
      </c>
      <c r="DK28" s="47" t="s">
        <v>286</v>
      </c>
      <c r="DL28" s="40">
        <v>20</v>
      </c>
      <c r="DM28" s="40"/>
      <c r="DN28" s="40"/>
      <c r="DO28" s="40">
        <v>1</v>
      </c>
      <c r="DP28" s="47" t="s">
        <v>285</v>
      </c>
      <c r="DQ28" s="40">
        <v>45</v>
      </c>
      <c r="DR28" s="40"/>
      <c r="DS28" s="40"/>
      <c r="DT28" s="40"/>
      <c r="DU28" s="47" t="s">
        <v>285</v>
      </c>
      <c r="DV28" s="40">
        <v>55</v>
      </c>
      <c r="DW28" s="40"/>
      <c r="DX28" s="40"/>
      <c r="DY28" s="40">
        <v>3</v>
      </c>
      <c r="DZ28" s="47" t="s">
        <v>285</v>
      </c>
      <c r="EA28" s="40">
        <v>40</v>
      </c>
      <c r="EB28" s="40"/>
      <c r="EC28" s="40"/>
      <c r="ED28" s="40"/>
      <c r="EE28" s="47" t="s">
        <v>286</v>
      </c>
      <c r="EF28" s="40">
        <v>15</v>
      </c>
      <c r="EG28" s="40"/>
      <c r="EH28" s="40"/>
      <c r="EI28" s="40">
        <v>1</v>
      </c>
      <c r="EJ28" s="47" t="s">
        <v>285</v>
      </c>
      <c r="EK28" s="40">
        <v>30</v>
      </c>
      <c r="EL28" s="40"/>
      <c r="EM28" s="40"/>
      <c r="EN28" s="40"/>
      <c r="EO28" s="47"/>
      <c r="EP28" s="40"/>
      <c r="EQ28" s="40"/>
      <c r="ER28" s="40"/>
      <c r="ES28" s="40"/>
      <c r="ET28" s="47"/>
      <c r="EU28" s="40"/>
      <c r="EV28" s="40"/>
      <c r="EW28" s="40"/>
      <c r="EX28" s="40"/>
      <c r="EY28" s="47"/>
      <c r="EZ28" s="40"/>
      <c r="FA28" s="40"/>
      <c r="FB28" s="40"/>
      <c r="FC28" s="40"/>
      <c r="FD28" s="47"/>
      <c r="FE28" s="40"/>
      <c r="FF28" s="40"/>
      <c r="FG28" s="40"/>
      <c r="FH28" s="40"/>
      <c r="FI28" s="47"/>
      <c r="FJ28" s="40"/>
      <c r="FK28" s="40"/>
      <c r="FL28" s="40"/>
      <c r="FM28" s="40"/>
      <c r="FN28" s="186"/>
      <c r="FO28" s="187"/>
      <c r="FP28" s="187"/>
      <c r="FQ28" s="187"/>
      <c r="FR28" s="187"/>
      <c r="FS28" s="186"/>
      <c r="FT28" s="187"/>
      <c r="FU28" s="187"/>
      <c r="FV28" s="187"/>
      <c r="FW28" s="187"/>
      <c r="FX28" s="186"/>
      <c r="FY28" s="187"/>
      <c r="FZ28" s="187"/>
      <c r="GA28" s="187"/>
      <c r="GB28" s="187"/>
    </row>
    <row r="29" spans="1:184" ht="13.5" x14ac:dyDescent="0.2">
      <c r="A29" s="68" t="s">
        <v>25</v>
      </c>
      <c r="B29" s="35" t="s">
        <v>57</v>
      </c>
      <c r="C29" s="55">
        <f>VLOOKUP(B29,'PRESENZE ALLENAMENTI'!$F$4:$H$40,3,0)</f>
        <v>2</v>
      </c>
      <c r="D29" s="56">
        <f t="shared" si="10"/>
        <v>0</v>
      </c>
      <c r="E29" s="56">
        <f t="shared" si="0"/>
        <v>0</v>
      </c>
      <c r="F29" s="56" t="e">
        <f t="shared" si="11"/>
        <v>#DIV/0!</v>
      </c>
      <c r="G29" s="55">
        <f t="shared" si="1"/>
        <v>0</v>
      </c>
      <c r="H29" s="55">
        <f t="shared" si="2"/>
        <v>0</v>
      </c>
      <c r="I29" s="55">
        <f t="shared" si="3"/>
        <v>1</v>
      </c>
      <c r="J29" s="55"/>
      <c r="K29" s="56">
        <f t="shared" si="4"/>
        <v>0</v>
      </c>
      <c r="L29" s="57">
        <f t="shared" si="5"/>
        <v>0</v>
      </c>
      <c r="M29" s="57">
        <f t="shared" si="6"/>
        <v>0</v>
      </c>
      <c r="N29" s="55">
        <f t="shared" si="7"/>
        <v>0</v>
      </c>
      <c r="O29" s="40">
        <v>0</v>
      </c>
      <c r="P29" s="40">
        <v>0</v>
      </c>
      <c r="Q29" s="40"/>
      <c r="R29" s="40"/>
      <c r="S29" s="40"/>
      <c r="T29" s="47"/>
      <c r="U29" s="40"/>
      <c r="V29" s="40"/>
      <c r="W29" s="40"/>
      <c r="X29" s="40"/>
      <c r="Y29" s="47"/>
      <c r="Z29" s="40"/>
      <c r="AA29" s="40"/>
      <c r="AB29" s="40"/>
      <c r="AC29" s="40"/>
      <c r="AD29" s="47"/>
      <c r="AE29" s="40"/>
      <c r="AF29" s="40"/>
      <c r="AG29" s="40"/>
      <c r="AH29" s="40"/>
      <c r="AI29" s="47"/>
      <c r="AJ29" s="40"/>
      <c r="AK29" s="40"/>
      <c r="AL29" s="40"/>
      <c r="AM29" s="40"/>
      <c r="AN29" s="47"/>
      <c r="AO29" s="40"/>
      <c r="AP29" s="40"/>
      <c r="AQ29" s="40"/>
      <c r="AR29" s="40"/>
      <c r="AS29" s="47"/>
      <c r="AT29" s="40"/>
      <c r="AU29" s="40"/>
      <c r="AV29" s="40"/>
      <c r="AW29" s="40"/>
      <c r="AX29" s="47"/>
      <c r="AY29" s="40"/>
      <c r="AZ29" s="40"/>
      <c r="BA29" s="40"/>
      <c r="BB29" s="40"/>
      <c r="BC29" s="47"/>
      <c r="BD29" s="40"/>
      <c r="BE29" s="40"/>
      <c r="BF29" s="40"/>
      <c r="BG29" s="40"/>
      <c r="BH29" s="47"/>
      <c r="BI29" s="40"/>
      <c r="BJ29" s="40"/>
      <c r="BK29" s="40"/>
      <c r="BL29" s="40"/>
      <c r="BM29" s="47"/>
      <c r="BN29" s="40"/>
      <c r="BO29" s="40"/>
      <c r="BP29" s="40"/>
      <c r="BQ29" s="40"/>
      <c r="BR29" s="47"/>
      <c r="BS29" s="40"/>
      <c r="BT29" s="40"/>
      <c r="BU29" s="40"/>
      <c r="BV29" s="40"/>
      <c r="BW29" s="47"/>
      <c r="BX29" s="40"/>
      <c r="BY29" s="40"/>
      <c r="BZ29" s="40"/>
      <c r="CA29" s="40"/>
      <c r="CB29" s="47"/>
      <c r="CC29" s="40"/>
      <c r="CD29" s="40"/>
      <c r="CE29" s="40"/>
      <c r="CF29" s="40"/>
      <c r="CG29" s="47"/>
      <c r="CH29" s="40"/>
      <c r="CI29" s="40"/>
      <c r="CJ29" s="40"/>
      <c r="CK29" s="40"/>
      <c r="CL29" s="47"/>
      <c r="CM29" s="40"/>
      <c r="CN29" s="40"/>
      <c r="CO29" s="40"/>
      <c r="CP29" s="40"/>
      <c r="CQ29" s="47"/>
      <c r="CR29" s="40"/>
      <c r="CS29" s="40"/>
      <c r="CT29" s="40"/>
      <c r="CU29" s="40"/>
      <c r="CV29" s="47"/>
      <c r="CW29" s="40"/>
      <c r="CX29" s="40"/>
      <c r="CY29" s="40"/>
      <c r="CZ29" s="40"/>
      <c r="DA29" s="47"/>
      <c r="DB29" s="40"/>
      <c r="DC29" s="40"/>
      <c r="DD29" s="40"/>
      <c r="DE29" s="40"/>
      <c r="DF29" s="47"/>
      <c r="DG29" s="40"/>
      <c r="DH29" s="40"/>
      <c r="DI29" s="40"/>
      <c r="DJ29" s="40"/>
      <c r="DK29" s="47"/>
      <c r="DL29" s="40"/>
      <c r="DM29" s="40"/>
      <c r="DN29" s="40"/>
      <c r="DO29" s="40"/>
      <c r="DP29" s="47"/>
      <c r="DQ29" s="40"/>
      <c r="DR29" s="40"/>
      <c r="DS29" s="40"/>
      <c r="DT29" s="40"/>
      <c r="DU29" s="47"/>
      <c r="DV29" s="40"/>
      <c r="DW29" s="40"/>
      <c r="DX29" s="40"/>
      <c r="DY29" s="40"/>
      <c r="DZ29" s="47"/>
      <c r="EA29" s="40"/>
      <c r="EB29" s="40"/>
      <c r="EC29" s="40"/>
      <c r="ED29" s="40"/>
      <c r="EE29" s="47"/>
      <c r="EF29" s="40"/>
      <c r="EG29" s="40"/>
      <c r="EH29" s="40"/>
      <c r="EI29" s="40"/>
      <c r="EJ29" s="47"/>
      <c r="EK29" s="40"/>
      <c r="EL29" s="40"/>
      <c r="EM29" s="40"/>
      <c r="EN29" s="40"/>
      <c r="EO29" s="47" t="s">
        <v>30</v>
      </c>
      <c r="EP29" s="40"/>
      <c r="EQ29" s="40"/>
      <c r="ER29" s="40"/>
      <c r="ES29" s="40"/>
      <c r="ET29" s="47"/>
      <c r="EU29" s="40"/>
      <c r="EV29" s="40"/>
      <c r="EW29" s="40"/>
      <c r="EX29" s="40"/>
      <c r="EY29" s="47"/>
      <c r="EZ29" s="40"/>
      <c r="FA29" s="40"/>
      <c r="FB29" s="40"/>
      <c r="FC29" s="40"/>
      <c r="FD29" s="47"/>
      <c r="FE29" s="40"/>
      <c r="FF29" s="40"/>
      <c r="FG29" s="40"/>
      <c r="FH29" s="40"/>
      <c r="FI29" s="47"/>
      <c r="FJ29" s="40"/>
      <c r="FK29" s="40"/>
      <c r="FL29" s="40"/>
      <c r="FM29" s="40"/>
      <c r="FN29" s="186"/>
      <c r="FO29" s="187"/>
      <c r="FP29" s="187"/>
      <c r="FQ29" s="187"/>
      <c r="FR29" s="187"/>
      <c r="FS29" s="186"/>
      <c r="FT29" s="187"/>
      <c r="FU29" s="187"/>
      <c r="FV29" s="187"/>
      <c r="FW29" s="187"/>
      <c r="FX29" s="186"/>
      <c r="FY29" s="187"/>
      <c r="FZ29" s="187"/>
      <c r="GA29" s="187"/>
      <c r="GB29" s="187"/>
    </row>
    <row r="30" spans="1:184" ht="13.5" x14ac:dyDescent="0.2">
      <c r="A30" s="27" t="s">
        <v>26</v>
      </c>
      <c r="B30" s="35" t="s">
        <v>476</v>
      </c>
      <c r="C30" s="55">
        <f>VLOOKUP(B30,'PRESENZE ALLENAMENTI'!$F$4:$H$40,3,0)</f>
        <v>16</v>
      </c>
      <c r="D30" s="56">
        <f t="shared" ref="D30" si="17">E30/C30</f>
        <v>13.4375</v>
      </c>
      <c r="E30" s="56">
        <f t="shared" si="0"/>
        <v>215</v>
      </c>
      <c r="F30" s="56">
        <f t="shared" ref="F30" si="18">E30/(G30+H30)</f>
        <v>26.875</v>
      </c>
      <c r="G30" s="55">
        <f t="shared" si="1"/>
        <v>2</v>
      </c>
      <c r="H30" s="55">
        <f t="shared" si="2"/>
        <v>6</v>
      </c>
      <c r="I30" s="55">
        <f t="shared" si="3"/>
        <v>2</v>
      </c>
      <c r="J30" s="55"/>
      <c r="K30" s="56">
        <f t="shared" si="4"/>
        <v>0</v>
      </c>
      <c r="L30" s="57">
        <f t="shared" si="5"/>
        <v>2</v>
      </c>
      <c r="M30" s="57">
        <f t="shared" si="6"/>
        <v>0</v>
      </c>
      <c r="N30" s="55">
        <f t="shared" si="7"/>
        <v>0</v>
      </c>
      <c r="O30" s="40">
        <v>0</v>
      </c>
      <c r="P30" s="40">
        <v>0</v>
      </c>
      <c r="Q30" s="40"/>
      <c r="R30" s="40"/>
      <c r="S30" s="40"/>
      <c r="T30" s="47"/>
      <c r="U30" s="40"/>
      <c r="V30" s="40"/>
      <c r="W30" s="40"/>
      <c r="X30" s="40"/>
      <c r="Y30" s="47"/>
      <c r="Z30" s="40"/>
      <c r="AA30" s="40"/>
      <c r="AB30" s="40"/>
      <c r="AC30" s="40"/>
      <c r="AD30" s="47"/>
      <c r="AE30" s="40"/>
      <c r="AF30" s="40"/>
      <c r="AG30" s="40"/>
      <c r="AH30" s="40"/>
      <c r="AI30" s="47"/>
      <c r="AJ30" s="40"/>
      <c r="AK30" s="40"/>
      <c r="AL30" s="40"/>
      <c r="AM30" s="40"/>
      <c r="AN30" s="47"/>
      <c r="AO30" s="40"/>
      <c r="AP30" s="40"/>
      <c r="AQ30" s="40"/>
      <c r="AR30" s="40"/>
      <c r="AS30" s="47"/>
      <c r="AT30" s="40"/>
      <c r="AU30" s="40"/>
      <c r="AV30" s="40"/>
      <c r="AW30" s="40"/>
      <c r="AX30" s="47"/>
      <c r="AY30" s="40"/>
      <c r="AZ30" s="40"/>
      <c r="BA30" s="40"/>
      <c r="BB30" s="40"/>
      <c r="BC30" s="47"/>
      <c r="BD30" s="40"/>
      <c r="BE30" s="40"/>
      <c r="BF30" s="40"/>
      <c r="BG30" s="40"/>
      <c r="BH30" s="47"/>
      <c r="BI30" s="40"/>
      <c r="BJ30" s="40"/>
      <c r="BK30" s="40"/>
      <c r="BL30" s="40"/>
      <c r="BM30" s="47"/>
      <c r="BN30" s="40"/>
      <c r="BO30" s="40"/>
      <c r="BP30" s="40"/>
      <c r="BQ30" s="40"/>
      <c r="BR30" s="47"/>
      <c r="BS30" s="40"/>
      <c r="BT30" s="40"/>
      <c r="BU30" s="40"/>
      <c r="BV30" s="40"/>
      <c r="BW30" s="47"/>
      <c r="BX30" s="40"/>
      <c r="BY30" s="40"/>
      <c r="BZ30" s="40"/>
      <c r="CA30" s="40"/>
      <c r="CB30" s="47"/>
      <c r="CC30" s="40"/>
      <c r="CD30" s="40"/>
      <c r="CE30" s="40"/>
      <c r="CF30" s="40"/>
      <c r="CG30" s="47"/>
      <c r="CH30" s="40"/>
      <c r="CI30" s="40"/>
      <c r="CJ30" s="40"/>
      <c r="CK30" s="40"/>
      <c r="CL30" s="47"/>
      <c r="CM30" s="40"/>
      <c r="CN30" s="40"/>
      <c r="CO30" s="40"/>
      <c r="CP30" s="40"/>
      <c r="CQ30" s="47"/>
      <c r="CR30" s="40"/>
      <c r="CS30" s="40"/>
      <c r="CT30" s="40"/>
      <c r="CU30" s="40"/>
      <c r="CV30" s="47"/>
      <c r="CW30" s="40"/>
      <c r="CX30" s="40"/>
      <c r="CY30" s="40"/>
      <c r="CZ30" s="40"/>
      <c r="DA30" s="47"/>
      <c r="DB30" s="40"/>
      <c r="DC30" s="40"/>
      <c r="DD30" s="40"/>
      <c r="DE30" s="40"/>
      <c r="DF30" s="47" t="s">
        <v>286</v>
      </c>
      <c r="DG30" s="40">
        <v>20</v>
      </c>
      <c r="DH30" s="40"/>
      <c r="DI30" s="40"/>
      <c r="DJ30" s="40"/>
      <c r="DK30" s="47" t="s">
        <v>286</v>
      </c>
      <c r="DL30" s="40">
        <v>10</v>
      </c>
      <c r="DM30" s="40"/>
      <c r="DN30" s="40"/>
      <c r="DO30" s="40"/>
      <c r="DP30" s="47" t="s">
        <v>286</v>
      </c>
      <c r="DQ30" s="40">
        <v>5</v>
      </c>
      <c r="DR30" s="40"/>
      <c r="DS30" s="40"/>
      <c r="DT30" s="40"/>
      <c r="DU30" s="47" t="s">
        <v>286</v>
      </c>
      <c r="DV30" s="40">
        <v>15</v>
      </c>
      <c r="DW30" s="40"/>
      <c r="DX30" s="40"/>
      <c r="DY30" s="40"/>
      <c r="DZ30" s="47" t="s">
        <v>30</v>
      </c>
      <c r="EA30" s="40"/>
      <c r="EB30" s="40"/>
      <c r="EC30" s="40"/>
      <c r="ED30" s="40"/>
      <c r="EE30" s="47" t="s">
        <v>286</v>
      </c>
      <c r="EF30" s="40">
        <v>25</v>
      </c>
      <c r="EG30" s="40"/>
      <c r="EH30" s="40"/>
      <c r="EI30" s="40"/>
      <c r="EJ30" s="47"/>
      <c r="EK30" s="40"/>
      <c r="EL30" s="40"/>
      <c r="EM30" s="40"/>
      <c r="EN30" s="40"/>
      <c r="EO30" s="47" t="s">
        <v>30</v>
      </c>
      <c r="EP30" s="40"/>
      <c r="EQ30" s="40"/>
      <c r="ER30" s="40"/>
      <c r="ES30" s="40"/>
      <c r="ET30" s="47" t="s">
        <v>286</v>
      </c>
      <c r="EU30" s="40">
        <v>20</v>
      </c>
      <c r="EV30" s="40"/>
      <c r="EW30" s="40"/>
      <c r="EX30" s="40"/>
      <c r="EY30" s="47"/>
      <c r="EZ30" s="40"/>
      <c r="FA30" s="40"/>
      <c r="FB30" s="40"/>
      <c r="FC30" s="40"/>
      <c r="FD30" s="47" t="s">
        <v>285</v>
      </c>
      <c r="FE30" s="40">
        <v>70</v>
      </c>
      <c r="FF30" s="40" t="s">
        <v>26</v>
      </c>
      <c r="FG30" s="40"/>
      <c r="FH30" s="40"/>
      <c r="FI30" s="47" t="s">
        <v>285</v>
      </c>
      <c r="FJ30" s="40">
        <v>50</v>
      </c>
      <c r="FK30" s="40" t="s">
        <v>26</v>
      </c>
      <c r="FL30" s="40"/>
      <c r="FM30" s="40"/>
      <c r="FN30" s="186"/>
      <c r="FO30" s="187"/>
      <c r="FP30" s="187"/>
      <c r="FQ30" s="187"/>
      <c r="FR30" s="187"/>
      <c r="FS30" s="186"/>
      <c r="FT30" s="187"/>
      <c r="FU30" s="187"/>
      <c r="FV30" s="187"/>
      <c r="FW30" s="187"/>
      <c r="FX30" s="186"/>
      <c r="FY30" s="187"/>
      <c r="FZ30" s="187"/>
      <c r="GA30" s="187"/>
      <c r="GB30" s="187"/>
    </row>
    <row r="31" spans="1:184" ht="13.5" x14ac:dyDescent="0.2">
      <c r="A31" s="68" t="s">
        <v>26</v>
      </c>
      <c r="B31" s="35" t="s">
        <v>40</v>
      </c>
      <c r="C31" s="55">
        <f>VLOOKUP(B31,'PRESENZE ALLENAMENTI'!$F$4:$H$40,3,0)</f>
        <v>33</v>
      </c>
      <c r="D31" s="56">
        <f t="shared" si="10"/>
        <v>17.575757575757574</v>
      </c>
      <c r="E31" s="56">
        <f t="shared" si="0"/>
        <v>580</v>
      </c>
      <c r="F31" s="56">
        <f t="shared" si="11"/>
        <v>38.666666666666664</v>
      </c>
      <c r="G31" s="55">
        <f t="shared" si="1"/>
        <v>6</v>
      </c>
      <c r="H31" s="55">
        <f t="shared" si="2"/>
        <v>9</v>
      </c>
      <c r="I31" s="55">
        <f t="shared" si="3"/>
        <v>6</v>
      </c>
      <c r="J31" s="55"/>
      <c r="K31" s="56">
        <f t="shared" si="4"/>
        <v>7</v>
      </c>
      <c r="L31" s="57">
        <f t="shared" si="5"/>
        <v>0</v>
      </c>
      <c r="M31" s="57">
        <f t="shared" si="6"/>
        <v>0</v>
      </c>
      <c r="N31" s="55">
        <f t="shared" si="7"/>
        <v>0</v>
      </c>
      <c r="O31" s="40">
        <v>0</v>
      </c>
      <c r="P31" s="40">
        <v>0</v>
      </c>
      <c r="Q31" s="40"/>
      <c r="R31" s="40"/>
      <c r="S31" s="40"/>
      <c r="T31" s="47" t="s">
        <v>285</v>
      </c>
      <c r="U31" s="40">
        <v>70</v>
      </c>
      <c r="V31" s="40"/>
      <c r="W31" s="40"/>
      <c r="X31" s="40">
        <v>1</v>
      </c>
      <c r="Y31" s="47" t="s">
        <v>30</v>
      </c>
      <c r="Z31" s="40"/>
      <c r="AA31" s="40"/>
      <c r="AB31" s="40"/>
      <c r="AC31" s="40"/>
      <c r="AD31" s="47" t="s">
        <v>286</v>
      </c>
      <c r="AE31" s="40">
        <v>30</v>
      </c>
      <c r="AF31" s="40"/>
      <c r="AG31" s="40"/>
      <c r="AH31" s="40"/>
      <c r="AI31" s="47" t="s">
        <v>286</v>
      </c>
      <c r="AJ31" s="40">
        <v>20</v>
      </c>
      <c r="AK31" s="40"/>
      <c r="AL31" s="40"/>
      <c r="AM31" s="40"/>
      <c r="AN31" s="47" t="s">
        <v>285</v>
      </c>
      <c r="AO31" s="40">
        <v>60</v>
      </c>
      <c r="AP31" s="40"/>
      <c r="AQ31" s="40"/>
      <c r="AR31" s="40">
        <v>1</v>
      </c>
      <c r="AS31" s="47" t="s">
        <v>286</v>
      </c>
      <c r="AT31" s="40">
        <v>25</v>
      </c>
      <c r="AU31" s="40"/>
      <c r="AV31" s="40"/>
      <c r="AW31" s="40">
        <v>1</v>
      </c>
      <c r="AX31" s="47" t="s">
        <v>30</v>
      </c>
      <c r="AY31" s="40"/>
      <c r="AZ31" s="40"/>
      <c r="BA31" s="40"/>
      <c r="BB31" s="40"/>
      <c r="BC31" s="47" t="s">
        <v>30</v>
      </c>
      <c r="BD31" s="40"/>
      <c r="BE31" s="40"/>
      <c r="BF31" s="40"/>
      <c r="BG31" s="40"/>
      <c r="BH31" s="47" t="s">
        <v>285</v>
      </c>
      <c r="BI31" s="40">
        <v>65</v>
      </c>
      <c r="BJ31" s="40"/>
      <c r="BK31" s="40"/>
      <c r="BL31" s="40"/>
      <c r="BM31" s="47" t="s">
        <v>286</v>
      </c>
      <c r="BN31" s="40">
        <v>20</v>
      </c>
      <c r="BO31" s="40"/>
      <c r="BP31" s="40"/>
      <c r="BQ31" s="40">
        <v>1</v>
      </c>
      <c r="BR31" s="47" t="s">
        <v>30</v>
      </c>
      <c r="BS31" s="40"/>
      <c r="BT31" s="40"/>
      <c r="BU31" s="40"/>
      <c r="BV31" s="40"/>
      <c r="BW31" s="47" t="s">
        <v>270</v>
      </c>
      <c r="BX31" s="40"/>
      <c r="BY31" s="40"/>
      <c r="BZ31" s="40"/>
      <c r="CA31" s="40"/>
      <c r="CB31" s="47"/>
      <c r="CC31" s="40"/>
      <c r="CD31" s="40"/>
      <c r="CE31" s="40"/>
      <c r="CF31" s="40"/>
      <c r="CG31" s="47"/>
      <c r="CH31" s="40"/>
      <c r="CI31" s="40"/>
      <c r="CJ31" s="40"/>
      <c r="CK31" s="40"/>
      <c r="CL31" s="47" t="s">
        <v>285</v>
      </c>
      <c r="CM31" s="40">
        <v>60</v>
      </c>
      <c r="CN31" s="40"/>
      <c r="CO31" s="40"/>
      <c r="CP31" s="40">
        <v>1</v>
      </c>
      <c r="CQ31" s="47" t="s">
        <v>286</v>
      </c>
      <c r="CR31" s="40">
        <v>20</v>
      </c>
      <c r="CS31" s="40"/>
      <c r="CT31" s="40"/>
      <c r="CU31" s="40"/>
      <c r="CV31" s="47" t="s">
        <v>285</v>
      </c>
      <c r="CW31" s="40">
        <v>65</v>
      </c>
      <c r="CX31" s="40"/>
      <c r="CY31" s="40"/>
      <c r="CZ31" s="40">
        <v>1</v>
      </c>
      <c r="DA31" s="47" t="s">
        <v>30</v>
      </c>
      <c r="DB31" s="40"/>
      <c r="DC31" s="40"/>
      <c r="DD31" s="40"/>
      <c r="DE31" s="40"/>
      <c r="DF31" s="47" t="s">
        <v>30</v>
      </c>
      <c r="DG31" s="40"/>
      <c r="DH31" s="40"/>
      <c r="DI31" s="40"/>
      <c r="DJ31" s="40"/>
      <c r="DK31" s="47" t="s">
        <v>286</v>
      </c>
      <c r="DL31" s="40">
        <v>25</v>
      </c>
      <c r="DM31" s="40"/>
      <c r="DN31" s="40"/>
      <c r="DO31" s="40"/>
      <c r="DP31" s="47" t="s">
        <v>285</v>
      </c>
      <c r="DQ31" s="40">
        <v>65</v>
      </c>
      <c r="DR31" s="40"/>
      <c r="DS31" s="40"/>
      <c r="DT31" s="40">
        <v>1</v>
      </c>
      <c r="DU31" s="47"/>
      <c r="DV31" s="40"/>
      <c r="DW31" s="40"/>
      <c r="DX31" s="40"/>
      <c r="DY31" s="40"/>
      <c r="DZ31" s="47"/>
      <c r="EA31" s="40"/>
      <c r="EB31" s="40"/>
      <c r="EC31" s="40"/>
      <c r="ED31" s="40"/>
      <c r="EE31" s="47"/>
      <c r="EF31" s="40"/>
      <c r="EG31" s="40"/>
      <c r="EH31" s="40"/>
      <c r="EI31" s="40"/>
      <c r="EJ31" s="47"/>
      <c r="EK31" s="40"/>
      <c r="EL31" s="40"/>
      <c r="EM31" s="40"/>
      <c r="EN31" s="40"/>
      <c r="EO31" s="47" t="s">
        <v>286</v>
      </c>
      <c r="EP31" s="40">
        <v>20</v>
      </c>
      <c r="EQ31" s="40"/>
      <c r="ER31" s="40"/>
      <c r="ES31" s="40"/>
      <c r="ET31" s="47"/>
      <c r="EU31" s="40"/>
      <c r="EV31" s="40"/>
      <c r="EW31" s="40"/>
      <c r="EX31" s="40"/>
      <c r="EY31" s="47"/>
      <c r="EZ31" s="40"/>
      <c r="FA31" s="40"/>
      <c r="FB31" s="40"/>
      <c r="FC31" s="40"/>
      <c r="FD31" s="47" t="s">
        <v>286</v>
      </c>
      <c r="FE31" s="40">
        <v>10</v>
      </c>
      <c r="FF31" s="40"/>
      <c r="FG31" s="40"/>
      <c r="FH31" s="40"/>
      <c r="FI31" s="47" t="s">
        <v>286</v>
      </c>
      <c r="FJ31" s="40">
        <v>25</v>
      </c>
      <c r="FK31" s="40"/>
      <c r="FL31" s="40"/>
      <c r="FM31" s="40"/>
      <c r="FN31" s="186"/>
      <c r="FO31" s="187"/>
      <c r="FP31" s="187"/>
      <c r="FQ31" s="187"/>
      <c r="FR31" s="187"/>
      <c r="FS31" s="186"/>
      <c r="FT31" s="187"/>
      <c r="FU31" s="187"/>
      <c r="FV31" s="187"/>
      <c r="FW31" s="187"/>
      <c r="FX31" s="186"/>
      <c r="FY31" s="187"/>
      <c r="FZ31" s="187"/>
      <c r="GA31" s="187"/>
      <c r="GB31" s="187"/>
    </row>
    <row r="32" spans="1:184" ht="13.5" x14ac:dyDescent="0.2">
      <c r="A32" s="68" t="s">
        <v>26</v>
      </c>
      <c r="B32" s="35" t="s">
        <v>88</v>
      </c>
      <c r="C32" s="55">
        <f>VLOOKUP(B32,'PRESENZE ALLENAMENTI'!$F$4:$H$40,3,0)</f>
        <v>20</v>
      </c>
      <c r="D32" s="56">
        <f t="shared" si="10"/>
        <v>57</v>
      </c>
      <c r="E32" s="56">
        <f t="shared" si="0"/>
        <v>1140</v>
      </c>
      <c r="F32" s="56">
        <f t="shared" si="11"/>
        <v>54.285714285714285</v>
      </c>
      <c r="G32" s="55">
        <f t="shared" si="1"/>
        <v>16</v>
      </c>
      <c r="H32" s="55">
        <f t="shared" si="2"/>
        <v>5</v>
      </c>
      <c r="I32" s="55">
        <f t="shared" si="3"/>
        <v>2</v>
      </c>
      <c r="J32" s="55"/>
      <c r="K32" s="56">
        <f t="shared" si="4"/>
        <v>4</v>
      </c>
      <c r="L32" s="57">
        <f t="shared" si="5"/>
        <v>6</v>
      </c>
      <c r="M32" s="57">
        <f t="shared" si="6"/>
        <v>0</v>
      </c>
      <c r="N32" s="55">
        <f t="shared" si="7"/>
        <v>0</v>
      </c>
      <c r="O32" s="40" t="s">
        <v>270</v>
      </c>
      <c r="P32" s="40">
        <v>0</v>
      </c>
      <c r="Q32" s="40"/>
      <c r="R32" s="40"/>
      <c r="S32" s="40"/>
      <c r="T32" s="47" t="s">
        <v>285</v>
      </c>
      <c r="U32" s="40">
        <v>65</v>
      </c>
      <c r="V32" s="40" t="s">
        <v>26</v>
      </c>
      <c r="W32" s="40"/>
      <c r="X32" s="40"/>
      <c r="Y32" s="47" t="s">
        <v>285</v>
      </c>
      <c r="Z32" s="40">
        <v>70</v>
      </c>
      <c r="AA32" s="40"/>
      <c r="AB32" s="40"/>
      <c r="AC32" s="40"/>
      <c r="AD32" s="47" t="s">
        <v>286</v>
      </c>
      <c r="AE32" s="40">
        <v>60</v>
      </c>
      <c r="AF32" s="40"/>
      <c r="AG32" s="40"/>
      <c r="AH32" s="40">
        <v>1</v>
      </c>
      <c r="AI32" s="47" t="s">
        <v>286</v>
      </c>
      <c r="AJ32" s="40">
        <v>25</v>
      </c>
      <c r="AK32" s="40" t="s">
        <v>26</v>
      </c>
      <c r="AL32" s="40"/>
      <c r="AM32" s="40"/>
      <c r="AN32" s="47" t="s">
        <v>285</v>
      </c>
      <c r="AO32" s="40">
        <v>70</v>
      </c>
      <c r="AP32" s="40"/>
      <c r="AQ32" s="40"/>
      <c r="AR32" s="40">
        <v>1</v>
      </c>
      <c r="AS32" s="47" t="s">
        <v>285</v>
      </c>
      <c r="AT32" s="40">
        <v>30</v>
      </c>
      <c r="AU32" s="40"/>
      <c r="AV32" s="40"/>
      <c r="AW32" s="40"/>
      <c r="AX32" s="47" t="s">
        <v>30</v>
      </c>
      <c r="AY32" s="40"/>
      <c r="AZ32" s="40"/>
      <c r="BA32" s="40"/>
      <c r="BB32" s="40"/>
      <c r="BC32" s="47"/>
      <c r="BD32" s="40"/>
      <c r="BE32" s="40"/>
      <c r="BF32" s="40"/>
      <c r="BG32" s="40"/>
      <c r="BH32" s="47" t="s">
        <v>285</v>
      </c>
      <c r="BI32" s="40">
        <v>35</v>
      </c>
      <c r="BJ32" s="40" t="s">
        <v>26</v>
      </c>
      <c r="BK32" s="40"/>
      <c r="BL32" s="40">
        <v>1</v>
      </c>
      <c r="BM32" s="47" t="s">
        <v>285</v>
      </c>
      <c r="BN32" s="40">
        <v>65</v>
      </c>
      <c r="BO32" s="40"/>
      <c r="BP32" s="40"/>
      <c r="BQ32" s="40"/>
      <c r="BR32" s="47" t="s">
        <v>285</v>
      </c>
      <c r="BS32" s="40">
        <v>65</v>
      </c>
      <c r="BT32" s="40"/>
      <c r="BU32" s="40"/>
      <c r="BV32" s="40"/>
      <c r="BW32" s="47"/>
      <c r="BX32" s="40"/>
      <c r="BY32" s="40"/>
      <c r="BZ32" s="40"/>
      <c r="CA32" s="40"/>
      <c r="CB32" s="47"/>
      <c r="CC32" s="40"/>
      <c r="CD32" s="40"/>
      <c r="CE32" s="40"/>
      <c r="CF32" s="40"/>
      <c r="CG32" s="47"/>
      <c r="CH32" s="40"/>
      <c r="CI32" s="40"/>
      <c r="CJ32" s="40"/>
      <c r="CK32" s="40"/>
      <c r="CL32" s="47"/>
      <c r="CM32" s="40"/>
      <c r="CN32" s="40"/>
      <c r="CO32" s="40"/>
      <c r="CP32" s="40"/>
      <c r="CQ32" s="47" t="s">
        <v>30</v>
      </c>
      <c r="CR32" s="40"/>
      <c r="CS32" s="40"/>
      <c r="CT32" s="40"/>
      <c r="CU32" s="40"/>
      <c r="CV32" s="47" t="s">
        <v>285</v>
      </c>
      <c r="CW32" s="40">
        <v>50</v>
      </c>
      <c r="CX32" s="40"/>
      <c r="CY32" s="40"/>
      <c r="CZ32" s="40"/>
      <c r="DA32" s="47"/>
      <c r="DB32" s="40"/>
      <c r="DC32" s="40"/>
      <c r="DD32" s="40"/>
      <c r="DE32" s="40"/>
      <c r="DF32" s="47" t="s">
        <v>285</v>
      </c>
      <c r="DG32" s="40">
        <v>70</v>
      </c>
      <c r="DH32" s="40" t="s">
        <v>26</v>
      </c>
      <c r="DI32" s="40"/>
      <c r="DJ32" s="40"/>
      <c r="DK32" s="47" t="s">
        <v>285</v>
      </c>
      <c r="DL32" s="40">
        <v>55</v>
      </c>
      <c r="DM32" s="40"/>
      <c r="DN32" s="40"/>
      <c r="DO32" s="40"/>
      <c r="DP32" s="47" t="s">
        <v>286</v>
      </c>
      <c r="DQ32" s="40">
        <v>30</v>
      </c>
      <c r="DR32" s="40"/>
      <c r="DS32" s="40"/>
      <c r="DT32" s="40"/>
      <c r="DU32" s="47"/>
      <c r="DV32" s="40"/>
      <c r="DW32" s="40"/>
      <c r="DX32" s="40"/>
      <c r="DY32" s="40"/>
      <c r="DZ32" s="47" t="s">
        <v>286</v>
      </c>
      <c r="EA32" s="40">
        <v>35</v>
      </c>
      <c r="EB32" s="40" t="s">
        <v>26</v>
      </c>
      <c r="EC32" s="40"/>
      <c r="ED32" s="40"/>
      <c r="EE32" s="47" t="s">
        <v>285</v>
      </c>
      <c r="EF32" s="40">
        <v>60</v>
      </c>
      <c r="EG32" s="40"/>
      <c r="EH32" s="40"/>
      <c r="EI32" s="40"/>
      <c r="EJ32" s="47" t="s">
        <v>286</v>
      </c>
      <c r="EK32" s="40">
        <v>40</v>
      </c>
      <c r="EL32" s="40"/>
      <c r="EM32" s="40"/>
      <c r="EN32" s="40"/>
      <c r="EO32" s="47" t="s">
        <v>285</v>
      </c>
      <c r="EP32" s="40">
        <v>60</v>
      </c>
      <c r="EQ32" s="40"/>
      <c r="ER32" s="40"/>
      <c r="ES32" s="40"/>
      <c r="ET32" s="47" t="s">
        <v>285</v>
      </c>
      <c r="EU32" s="40">
        <v>60</v>
      </c>
      <c r="EV32" s="40"/>
      <c r="EW32" s="40"/>
      <c r="EX32" s="40">
        <v>1</v>
      </c>
      <c r="EY32" s="47" t="s">
        <v>285</v>
      </c>
      <c r="EZ32" s="40">
        <v>65</v>
      </c>
      <c r="FA32" s="40" t="s">
        <v>26</v>
      </c>
      <c r="FB32" s="40"/>
      <c r="FC32" s="40"/>
      <c r="FD32" s="47" t="s">
        <v>285</v>
      </c>
      <c r="FE32" s="40">
        <v>60</v>
      </c>
      <c r="FF32" s="40"/>
      <c r="FG32" s="40"/>
      <c r="FH32" s="40"/>
      <c r="FI32" s="47" t="s">
        <v>285</v>
      </c>
      <c r="FJ32" s="40">
        <v>70</v>
      </c>
      <c r="FK32" s="40"/>
      <c r="FL32" s="40"/>
      <c r="FM32" s="40"/>
      <c r="FN32" s="186"/>
      <c r="FO32" s="187"/>
      <c r="FP32" s="187"/>
      <c r="FQ32" s="187"/>
      <c r="FR32" s="187"/>
      <c r="FS32" s="186"/>
      <c r="FT32" s="187"/>
      <c r="FU32" s="187"/>
      <c r="FV32" s="187"/>
      <c r="FW32" s="187"/>
      <c r="FX32" s="186"/>
      <c r="FY32" s="187"/>
      <c r="FZ32" s="187"/>
      <c r="GA32" s="187"/>
      <c r="GB32" s="187"/>
    </row>
    <row r="33" spans="1:184" ht="13.5" x14ac:dyDescent="0.2">
      <c r="A33" s="68" t="s">
        <v>26</v>
      </c>
      <c r="B33" s="35" t="s">
        <v>208</v>
      </c>
      <c r="C33" s="55">
        <f>VLOOKUP(B33,'PRESENZE ALLENAMENTI'!$F$4:$H$40,3,0)</f>
        <v>14</v>
      </c>
      <c r="D33" s="56">
        <f t="shared" ref="D33:D34" si="19">E33/C33</f>
        <v>16.428571428571427</v>
      </c>
      <c r="E33" s="56">
        <f t="shared" si="0"/>
        <v>230</v>
      </c>
      <c r="F33" s="56">
        <f t="shared" ref="F33:F34" si="20">E33/(G33+H33)</f>
        <v>25.555555555555557</v>
      </c>
      <c r="G33" s="55">
        <f t="shared" si="1"/>
        <v>1</v>
      </c>
      <c r="H33" s="55">
        <f t="shared" si="2"/>
        <v>8</v>
      </c>
      <c r="I33" s="55">
        <f t="shared" si="3"/>
        <v>1</v>
      </c>
      <c r="J33" s="55"/>
      <c r="K33" s="56">
        <f t="shared" si="4"/>
        <v>0</v>
      </c>
      <c r="L33" s="57">
        <f t="shared" si="5"/>
        <v>1</v>
      </c>
      <c r="M33" s="57">
        <f t="shared" si="6"/>
        <v>0</v>
      </c>
      <c r="N33" s="55">
        <f t="shared" si="7"/>
        <v>0</v>
      </c>
      <c r="O33" s="40" t="s">
        <v>270</v>
      </c>
      <c r="P33" s="40">
        <v>0</v>
      </c>
      <c r="Q33" s="40"/>
      <c r="R33" s="40"/>
      <c r="S33" s="40"/>
      <c r="T33" s="47" t="s">
        <v>286</v>
      </c>
      <c r="U33" s="40">
        <v>10</v>
      </c>
      <c r="V33" s="40"/>
      <c r="W33" s="40"/>
      <c r="X33" s="40"/>
      <c r="Y33" s="47" t="s">
        <v>285</v>
      </c>
      <c r="Z33" s="40">
        <v>70</v>
      </c>
      <c r="AA33" s="40" t="s">
        <v>26</v>
      </c>
      <c r="AB33" s="40"/>
      <c r="AC33" s="40"/>
      <c r="AD33" s="47" t="s">
        <v>286</v>
      </c>
      <c r="AE33" s="40">
        <v>40</v>
      </c>
      <c r="AF33" s="40"/>
      <c r="AG33" s="40"/>
      <c r="AH33" s="40"/>
      <c r="AI33" s="47"/>
      <c r="AJ33" s="40"/>
      <c r="AK33" s="40"/>
      <c r="AL33" s="40"/>
      <c r="AM33" s="40"/>
      <c r="AN33" s="47" t="s">
        <v>30</v>
      </c>
      <c r="AO33" s="40"/>
      <c r="AP33" s="40"/>
      <c r="AQ33" s="40"/>
      <c r="AR33" s="40"/>
      <c r="AS33" s="47"/>
      <c r="AT33" s="40"/>
      <c r="AU33" s="40"/>
      <c r="AV33" s="40"/>
      <c r="AW33" s="40"/>
      <c r="AX33" s="47" t="s">
        <v>286</v>
      </c>
      <c r="AY33" s="40">
        <v>20</v>
      </c>
      <c r="AZ33" s="40"/>
      <c r="BA33" s="40"/>
      <c r="BB33" s="40"/>
      <c r="BC33" s="47" t="s">
        <v>286</v>
      </c>
      <c r="BD33" s="40">
        <v>25</v>
      </c>
      <c r="BE33" s="40"/>
      <c r="BF33" s="40"/>
      <c r="BG33" s="40"/>
      <c r="BH33" s="47"/>
      <c r="BI33" s="40"/>
      <c r="BJ33" s="40"/>
      <c r="BK33" s="40"/>
      <c r="BL33" s="40"/>
      <c r="BM33" s="47"/>
      <c r="BN33" s="40"/>
      <c r="BO33" s="40"/>
      <c r="BP33" s="40"/>
      <c r="BQ33" s="40"/>
      <c r="BR33" s="47" t="s">
        <v>286</v>
      </c>
      <c r="BS33" s="40">
        <v>20</v>
      </c>
      <c r="BT33" s="40"/>
      <c r="BU33" s="40"/>
      <c r="BV33" s="40"/>
      <c r="BW33" s="47"/>
      <c r="BX33" s="40"/>
      <c r="BY33" s="40"/>
      <c r="BZ33" s="40"/>
      <c r="CA33" s="40"/>
      <c r="CB33" s="47"/>
      <c r="CC33" s="40"/>
      <c r="CD33" s="40"/>
      <c r="CE33" s="40"/>
      <c r="CF33" s="40"/>
      <c r="CG33" s="47" t="s">
        <v>286</v>
      </c>
      <c r="CH33" s="40">
        <v>20</v>
      </c>
      <c r="CI33" s="40"/>
      <c r="CJ33" s="40"/>
      <c r="CK33" s="40"/>
      <c r="CL33" s="47" t="s">
        <v>286</v>
      </c>
      <c r="CM33" s="40">
        <v>20</v>
      </c>
      <c r="CN33" s="40"/>
      <c r="CO33" s="40"/>
      <c r="CP33" s="40"/>
      <c r="CQ33" s="47"/>
      <c r="CR33" s="40"/>
      <c r="CS33" s="40"/>
      <c r="CT33" s="40"/>
      <c r="CU33" s="40"/>
      <c r="CV33" s="47" t="s">
        <v>286</v>
      </c>
      <c r="CW33" s="40">
        <v>5</v>
      </c>
      <c r="CX33" s="40"/>
      <c r="CY33" s="40"/>
      <c r="CZ33" s="40"/>
      <c r="DA33" s="47"/>
      <c r="DB33" s="40"/>
      <c r="DC33" s="40"/>
      <c r="DD33" s="40"/>
      <c r="DE33" s="40"/>
      <c r="DF33" s="47"/>
      <c r="DG33" s="40"/>
      <c r="DH33" s="40"/>
      <c r="DI33" s="40"/>
      <c r="DJ33" s="40"/>
      <c r="DK33" s="47"/>
      <c r="DL33" s="40"/>
      <c r="DM33" s="40"/>
      <c r="DN33" s="40"/>
      <c r="DO33" s="40"/>
      <c r="DP33" s="47"/>
      <c r="DQ33" s="40"/>
      <c r="DR33" s="40"/>
      <c r="DS33" s="40"/>
      <c r="DT33" s="40"/>
      <c r="DU33" s="47"/>
      <c r="DV33" s="40"/>
      <c r="DW33" s="40"/>
      <c r="DX33" s="40"/>
      <c r="DY33" s="40"/>
      <c r="DZ33" s="47"/>
      <c r="EA33" s="40"/>
      <c r="EB33" s="40"/>
      <c r="EC33" s="40"/>
      <c r="ED33" s="40"/>
      <c r="EE33" s="47"/>
      <c r="EF33" s="40"/>
      <c r="EG33" s="40"/>
      <c r="EH33" s="40"/>
      <c r="EI33" s="40"/>
      <c r="EJ33" s="47"/>
      <c r="EK33" s="40"/>
      <c r="EL33" s="40"/>
      <c r="EM33" s="40"/>
      <c r="EN33" s="40"/>
      <c r="EO33" s="47"/>
      <c r="EP33" s="40"/>
      <c r="EQ33" s="40"/>
      <c r="ER33" s="40"/>
      <c r="ES33" s="40"/>
      <c r="ET33" s="47"/>
      <c r="EU33" s="40"/>
      <c r="EV33" s="40"/>
      <c r="EW33" s="40"/>
      <c r="EX33" s="40"/>
      <c r="EY33" s="47"/>
      <c r="EZ33" s="40"/>
      <c r="FA33" s="40"/>
      <c r="FB33" s="40"/>
      <c r="FC33" s="40"/>
      <c r="FD33" s="47"/>
      <c r="FE33" s="40"/>
      <c r="FF33" s="40"/>
      <c r="FG33" s="40"/>
      <c r="FH33" s="40"/>
      <c r="FI33" s="47"/>
      <c r="FJ33" s="40"/>
      <c r="FK33" s="40"/>
      <c r="FL33" s="40"/>
      <c r="FM33" s="40"/>
      <c r="FN33" s="186"/>
      <c r="FO33" s="187"/>
      <c r="FP33" s="187"/>
      <c r="FQ33" s="187"/>
      <c r="FR33" s="187"/>
      <c r="FS33" s="186"/>
      <c r="FT33" s="187"/>
      <c r="FU33" s="187"/>
      <c r="FV33" s="187"/>
      <c r="FW33" s="187"/>
      <c r="FX33" s="186"/>
      <c r="FY33" s="187"/>
      <c r="FZ33" s="187"/>
      <c r="GA33" s="187"/>
      <c r="GB33" s="187"/>
    </row>
    <row r="34" spans="1:184" ht="13.5" x14ac:dyDescent="0.2">
      <c r="A34" s="68" t="s">
        <v>26</v>
      </c>
      <c r="B34" s="35" t="s">
        <v>356</v>
      </c>
      <c r="C34" s="55">
        <f>VLOOKUP(B34,'PRESENZE ALLENAMENTI'!$F$4:$H$40,3,0)</f>
        <v>28</v>
      </c>
      <c r="D34" s="56">
        <f t="shared" si="19"/>
        <v>18.035714285714285</v>
      </c>
      <c r="E34" s="56">
        <f t="shared" si="0"/>
        <v>505</v>
      </c>
      <c r="F34" s="56">
        <f t="shared" si="20"/>
        <v>36.071428571428569</v>
      </c>
      <c r="G34" s="55">
        <f t="shared" si="1"/>
        <v>7</v>
      </c>
      <c r="H34" s="55">
        <f t="shared" si="2"/>
        <v>7</v>
      </c>
      <c r="I34" s="55">
        <f t="shared" si="3"/>
        <v>3</v>
      </c>
      <c r="J34" s="55"/>
      <c r="K34" s="56">
        <f t="shared" si="4"/>
        <v>2</v>
      </c>
      <c r="L34" s="57">
        <f t="shared" si="5"/>
        <v>0</v>
      </c>
      <c r="M34" s="57">
        <f t="shared" si="6"/>
        <v>0</v>
      </c>
      <c r="N34" s="55">
        <f t="shared" si="7"/>
        <v>0</v>
      </c>
      <c r="O34" s="47"/>
      <c r="P34" s="40"/>
      <c r="Q34" s="40"/>
      <c r="R34" s="40"/>
      <c r="S34" s="40"/>
      <c r="T34" s="47"/>
      <c r="U34" s="40"/>
      <c r="V34" s="40"/>
      <c r="W34" s="40"/>
      <c r="X34" s="40"/>
      <c r="Y34" s="47"/>
      <c r="Z34" s="40"/>
      <c r="AA34" s="40"/>
      <c r="AB34" s="40"/>
      <c r="AC34" s="40"/>
      <c r="AD34" s="47"/>
      <c r="AE34" s="40"/>
      <c r="AF34" s="40"/>
      <c r="AG34" s="40"/>
      <c r="AH34" s="40"/>
      <c r="AI34" s="47"/>
      <c r="AJ34" s="40"/>
      <c r="AK34" s="40"/>
      <c r="AL34" s="40"/>
      <c r="AM34" s="40"/>
      <c r="AN34" s="47"/>
      <c r="AO34" s="40"/>
      <c r="AP34" s="40"/>
      <c r="AQ34" s="40"/>
      <c r="AR34" s="40"/>
      <c r="AS34" s="47"/>
      <c r="AT34" s="40"/>
      <c r="AU34" s="40"/>
      <c r="AV34" s="40"/>
      <c r="AW34" s="40"/>
      <c r="AX34" s="47"/>
      <c r="AY34" s="40"/>
      <c r="AZ34" s="40"/>
      <c r="BA34" s="40"/>
      <c r="BB34" s="40"/>
      <c r="BC34" s="47"/>
      <c r="BD34" s="40"/>
      <c r="BE34" s="40"/>
      <c r="BF34" s="40"/>
      <c r="BG34" s="40"/>
      <c r="BH34" s="47" t="s">
        <v>286</v>
      </c>
      <c r="BI34" s="40">
        <v>25</v>
      </c>
      <c r="BJ34" s="40"/>
      <c r="BK34" s="40"/>
      <c r="BL34" s="40"/>
      <c r="BM34" s="47" t="s">
        <v>285</v>
      </c>
      <c r="BN34" s="40">
        <v>55</v>
      </c>
      <c r="BO34" s="40"/>
      <c r="BP34" s="40"/>
      <c r="BQ34" s="40"/>
      <c r="BR34" s="47" t="s">
        <v>286</v>
      </c>
      <c r="BS34" s="40">
        <v>25</v>
      </c>
      <c r="BT34" s="40"/>
      <c r="BU34" s="40"/>
      <c r="BV34" s="40"/>
      <c r="BW34" s="47" t="s">
        <v>270</v>
      </c>
      <c r="BX34" s="40"/>
      <c r="BY34" s="40"/>
      <c r="BZ34" s="40"/>
      <c r="CA34" s="40"/>
      <c r="CB34" s="47" t="s">
        <v>270</v>
      </c>
      <c r="CC34" s="40"/>
      <c r="CD34" s="40"/>
      <c r="CE34" s="40"/>
      <c r="CF34" s="40"/>
      <c r="CG34" s="47" t="s">
        <v>286</v>
      </c>
      <c r="CH34" s="40">
        <v>10</v>
      </c>
      <c r="CI34" s="40"/>
      <c r="CJ34" s="40"/>
      <c r="CK34" s="40"/>
      <c r="CL34" s="47" t="s">
        <v>286</v>
      </c>
      <c r="CM34" s="40">
        <v>25</v>
      </c>
      <c r="CN34" s="40"/>
      <c r="CO34" s="40"/>
      <c r="CP34" s="40"/>
      <c r="CQ34" s="47" t="s">
        <v>285</v>
      </c>
      <c r="CR34" s="40">
        <v>45</v>
      </c>
      <c r="CS34" s="40"/>
      <c r="CT34" s="40"/>
      <c r="CU34" s="40"/>
      <c r="CV34" s="47"/>
      <c r="CW34" s="40"/>
      <c r="CX34" s="40"/>
      <c r="CY34" s="40"/>
      <c r="CZ34" s="40"/>
      <c r="DA34" s="47" t="s">
        <v>285</v>
      </c>
      <c r="DB34" s="40">
        <v>70</v>
      </c>
      <c r="DC34" s="40"/>
      <c r="DD34" s="40"/>
      <c r="DE34" s="40"/>
      <c r="DF34" s="47"/>
      <c r="DG34" s="40"/>
      <c r="DH34" s="40"/>
      <c r="DI34" s="40"/>
      <c r="DJ34" s="40"/>
      <c r="DK34" s="47" t="s">
        <v>285</v>
      </c>
      <c r="DL34" s="40">
        <v>45</v>
      </c>
      <c r="DM34" s="40"/>
      <c r="DN34" s="40"/>
      <c r="DO34" s="40"/>
      <c r="DP34" s="47" t="s">
        <v>286</v>
      </c>
      <c r="DQ34" s="40">
        <v>10</v>
      </c>
      <c r="DR34" s="40"/>
      <c r="DS34" s="40"/>
      <c r="DT34" s="40"/>
      <c r="DU34" s="47" t="s">
        <v>285</v>
      </c>
      <c r="DV34" s="40">
        <v>70</v>
      </c>
      <c r="DW34" s="40"/>
      <c r="DX34" s="40"/>
      <c r="DY34" s="40"/>
      <c r="DZ34" s="47" t="s">
        <v>285</v>
      </c>
      <c r="EA34" s="40">
        <v>40</v>
      </c>
      <c r="EB34" s="40"/>
      <c r="EC34" s="40"/>
      <c r="ED34" s="40"/>
      <c r="EE34" s="47" t="s">
        <v>286</v>
      </c>
      <c r="EF34" s="40">
        <v>25</v>
      </c>
      <c r="EG34" s="40"/>
      <c r="EH34" s="40"/>
      <c r="EI34" s="40"/>
      <c r="EJ34" s="47" t="s">
        <v>285</v>
      </c>
      <c r="EK34" s="40">
        <v>50</v>
      </c>
      <c r="EL34" s="40"/>
      <c r="EM34" s="40"/>
      <c r="EN34" s="40">
        <v>2</v>
      </c>
      <c r="EO34" s="47" t="s">
        <v>30</v>
      </c>
      <c r="EP34" s="40"/>
      <c r="EQ34" s="40"/>
      <c r="ER34" s="40"/>
      <c r="ES34" s="40"/>
      <c r="ET34" s="47"/>
      <c r="EU34" s="40"/>
      <c r="EV34" s="40"/>
      <c r="EW34" s="40"/>
      <c r="EX34" s="40"/>
      <c r="EY34" s="47" t="s">
        <v>286</v>
      </c>
      <c r="EZ34" s="40">
        <v>10</v>
      </c>
      <c r="FA34" s="40"/>
      <c r="FB34" s="40"/>
      <c r="FC34" s="40"/>
      <c r="FD34" s="47" t="s">
        <v>30</v>
      </c>
      <c r="FE34" s="40"/>
      <c r="FF34" s="40"/>
      <c r="FG34" s="40"/>
      <c r="FH34" s="40"/>
      <c r="FI34" s="47" t="s">
        <v>30</v>
      </c>
      <c r="FJ34" s="40"/>
      <c r="FK34" s="40"/>
      <c r="FL34" s="40"/>
      <c r="FM34" s="40"/>
      <c r="FN34" s="186"/>
      <c r="FO34" s="187"/>
      <c r="FP34" s="187"/>
      <c r="FQ34" s="187"/>
      <c r="FR34" s="187"/>
      <c r="FS34" s="186"/>
      <c r="FT34" s="187"/>
      <c r="FU34" s="187"/>
      <c r="FV34" s="187"/>
      <c r="FW34" s="187"/>
      <c r="FX34" s="186"/>
      <c r="FY34" s="187"/>
      <c r="FZ34" s="187"/>
      <c r="GA34" s="187"/>
      <c r="GB34" s="187"/>
    </row>
    <row r="35" spans="1:184" ht="13.5" x14ac:dyDescent="0.2">
      <c r="A35" s="68" t="s">
        <v>26</v>
      </c>
      <c r="B35" s="35" t="s">
        <v>1</v>
      </c>
      <c r="C35" s="55">
        <f>VLOOKUP(B35,'PRESENZE ALLENAMENTI'!$F$4:$H$40,3,0)</f>
        <v>41</v>
      </c>
      <c r="D35" s="56">
        <f t="shared" si="10"/>
        <v>23.536585365853657</v>
      </c>
      <c r="E35" s="56">
        <f t="shared" si="0"/>
        <v>965</v>
      </c>
      <c r="F35" s="56">
        <f t="shared" si="11"/>
        <v>43.863636363636367</v>
      </c>
      <c r="G35" s="55">
        <f t="shared" si="1"/>
        <v>15</v>
      </c>
      <c r="H35" s="55">
        <f t="shared" si="2"/>
        <v>7</v>
      </c>
      <c r="I35" s="55">
        <f t="shared" si="3"/>
        <v>4</v>
      </c>
      <c r="J35" s="55"/>
      <c r="K35" s="56">
        <f t="shared" si="4"/>
        <v>4</v>
      </c>
      <c r="L35" s="57">
        <f t="shared" si="5"/>
        <v>0</v>
      </c>
      <c r="M35" s="57">
        <f t="shared" si="6"/>
        <v>0</v>
      </c>
      <c r="N35" s="55">
        <f t="shared" si="7"/>
        <v>0</v>
      </c>
      <c r="O35" s="47" t="s">
        <v>270</v>
      </c>
      <c r="P35" s="40"/>
      <c r="Q35" s="40"/>
      <c r="R35" s="40"/>
      <c r="S35" s="40"/>
      <c r="T35" s="47" t="s">
        <v>286</v>
      </c>
      <c r="U35" s="40">
        <v>5</v>
      </c>
      <c r="V35" s="40"/>
      <c r="W35" s="40"/>
      <c r="X35" s="40"/>
      <c r="Y35" s="47" t="s">
        <v>285</v>
      </c>
      <c r="Z35" s="40">
        <v>70</v>
      </c>
      <c r="AA35" s="40"/>
      <c r="AB35" s="40"/>
      <c r="AC35" s="40"/>
      <c r="AD35" s="47" t="s">
        <v>285</v>
      </c>
      <c r="AE35" s="40">
        <v>45</v>
      </c>
      <c r="AF35" s="40"/>
      <c r="AG35" s="40"/>
      <c r="AH35" s="40">
        <v>1</v>
      </c>
      <c r="AI35" s="47" t="s">
        <v>285</v>
      </c>
      <c r="AJ35" s="40">
        <v>70</v>
      </c>
      <c r="AK35" s="40"/>
      <c r="AL35" s="40"/>
      <c r="AM35" s="40"/>
      <c r="AN35" s="47" t="s">
        <v>286</v>
      </c>
      <c r="AO35" s="40">
        <v>15</v>
      </c>
      <c r="AP35" s="40"/>
      <c r="AQ35" s="40"/>
      <c r="AR35" s="40"/>
      <c r="AS35" s="47" t="s">
        <v>285</v>
      </c>
      <c r="AT35" s="40">
        <v>55</v>
      </c>
      <c r="AU35" s="40"/>
      <c r="AV35" s="40"/>
      <c r="AW35" s="40">
        <v>1</v>
      </c>
      <c r="AX35" s="47" t="s">
        <v>285</v>
      </c>
      <c r="AY35" s="40">
        <v>55</v>
      </c>
      <c r="AZ35" s="40"/>
      <c r="BA35" s="40"/>
      <c r="BB35" s="40"/>
      <c r="BC35" s="47" t="s">
        <v>285</v>
      </c>
      <c r="BD35" s="40">
        <v>65</v>
      </c>
      <c r="BE35" s="40"/>
      <c r="BF35" s="40"/>
      <c r="BG35" s="40"/>
      <c r="BH35" s="47" t="s">
        <v>30</v>
      </c>
      <c r="BI35" s="40"/>
      <c r="BJ35" s="40"/>
      <c r="BK35" s="40"/>
      <c r="BL35" s="40"/>
      <c r="BM35" s="47" t="s">
        <v>285</v>
      </c>
      <c r="BN35" s="40">
        <v>70</v>
      </c>
      <c r="BO35" s="40"/>
      <c r="BP35" s="40"/>
      <c r="BQ35" s="40"/>
      <c r="BR35" s="47" t="s">
        <v>285</v>
      </c>
      <c r="BS35" s="40">
        <v>50</v>
      </c>
      <c r="BT35" s="40"/>
      <c r="BU35" s="40"/>
      <c r="BV35" s="40"/>
      <c r="BW35" s="47" t="s">
        <v>270</v>
      </c>
      <c r="BX35" s="40"/>
      <c r="BY35" s="40"/>
      <c r="BZ35" s="40"/>
      <c r="CA35" s="40"/>
      <c r="CB35" s="47"/>
      <c r="CC35" s="40"/>
      <c r="CD35" s="40"/>
      <c r="CE35" s="40"/>
      <c r="CF35" s="40"/>
      <c r="CG35" s="47" t="s">
        <v>285</v>
      </c>
      <c r="CH35" s="40">
        <v>55</v>
      </c>
      <c r="CI35" s="40"/>
      <c r="CJ35" s="40"/>
      <c r="CK35" s="40"/>
      <c r="CL35" s="47" t="s">
        <v>30</v>
      </c>
      <c r="CM35" s="40"/>
      <c r="CN35" s="40"/>
      <c r="CO35" s="40"/>
      <c r="CP35" s="40"/>
      <c r="CQ35" s="47" t="s">
        <v>285</v>
      </c>
      <c r="CR35" s="40">
        <v>55</v>
      </c>
      <c r="CS35" s="40"/>
      <c r="CT35" s="40"/>
      <c r="CU35" s="40">
        <v>1</v>
      </c>
      <c r="CV35" s="47" t="s">
        <v>286</v>
      </c>
      <c r="CW35" s="40">
        <v>15</v>
      </c>
      <c r="CX35" s="40"/>
      <c r="CY35" s="40"/>
      <c r="CZ35" s="40"/>
      <c r="DA35" s="47" t="s">
        <v>285</v>
      </c>
      <c r="DB35" s="40">
        <v>70</v>
      </c>
      <c r="DC35" s="40"/>
      <c r="DD35" s="40"/>
      <c r="DE35" s="40"/>
      <c r="DF35" s="47" t="s">
        <v>30</v>
      </c>
      <c r="DG35" s="40"/>
      <c r="DH35" s="40"/>
      <c r="DI35" s="40"/>
      <c r="DJ35" s="40"/>
      <c r="DK35" s="47"/>
      <c r="DL35" s="40"/>
      <c r="DM35" s="40"/>
      <c r="DN35" s="40"/>
      <c r="DO35" s="40"/>
      <c r="DP35" s="47" t="s">
        <v>286</v>
      </c>
      <c r="DQ35" s="40">
        <v>20</v>
      </c>
      <c r="DR35" s="40"/>
      <c r="DS35" s="40"/>
      <c r="DT35" s="40"/>
      <c r="DU35" s="47" t="s">
        <v>286</v>
      </c>
      <c r="DV35" s="40">
        <v>20</v>
      </c>
      <c r="DW35" s="40"/>
      <c r="DX35" s="40"/>
      <c r="DY35" s="40"/>
      <c r="DZ35" s="47"/>
      <c r="EA35" s="40"/>
      <c r="EB35" s="40"/>
      <c r="EC35" s="40"/>
      <c r="ED35" s="40"/>
      <c r="EE35" s="47" t="s">
        <v>285</v>
      </c>
      <c r="EF35" s="40">
        <v>50</v>
      </c>
      <c r="EG35" s="40"/>
      <c r="EH35" s="40"/>
      <c r="EI35" s="40">
        <v>1</v>
      </c>
      <c r="EJ35" s="47" t="s">
        <v>286</v>
      </c>
      <c r="EK35" s="40">
        <v>20</v>
      </c>
      <c r="EL35" s="40"/>
      <c r="EM35" s="40"/>
      <c r="EN35" s="40"/>
      <c r="EO35" s="47" t="s">
        <v>285</v>
      </c>
      <c r="EP35" s="40">
        <v>50</v>
      </c>
      <c r="EQ35" s="40"/>
      <c r="ER35" s="40"/>
      <c r="ES35" s="40"/>
      <c r="ET35" s="47" t="s">
        <v>285</v>
      </c>
      <c r="EU35" s="40">
        <v>55</v>
      </c>
      <c r="EV35" s="40"/>
      <c r="EW35" s="40"/>
      <c r="EX35" s="40"/>
      <c r="EY35" s="47" t="s">
        <v>285</v>
      </c>
      <c r="EZ35" s="40">
        <v>50</v>
      </c>
      <c r="FA35" s="40"/>
      <c r="FB35" s="40"/>
      <c r="FC35" s="40"/>
      <c r="FD35" s="47" t="s">
        <v>30</v>
      </c>
      <c r="FE35" s="40"/>
      <c r="FF35" s="40"/>
      <c r="FG35" s="40"/>
      <c r="FH35" s="40"/>
      <c r="FI35" s="47" t="s">
        <v>286</v>
      </c>
      <c r="FJ35" s="40">
        <v>5</v>
      </c>
      <c r="FK35" s="40"/>
      <c r="FL35" s="40"/>
      <c r="FM35" s="40"/>
      <c r="FN35" s="186"/>
      <c r="FO35" s="187"/>
      <c r="FP35" s="187"/>
      <c r="FQ35" s="187"/>
      <c r="FR35" s="187"/>
      <c r="FS35" s="186"/>
      <c r="FT35" s="187"/>
      <c r="FU35" s="187"/>
      <c r="FV35" s="187"/>
      <c r="FW35" s="187"/>
      <c r="FX35" s="186"/>
      <c r="FY35" s="187"/>
      <c r="FZ35" s="187"/>
      <c r="GA35" s="187"/>
      <c r="GB35" s="187"/>
    </row>
    <row r="36" spans="1:184" ht="13.5" x14ac:dyDescent="0.2">
      <c r="A36" s="68" t="s">
        <v>26</v>
      </c>
      <c r="B36" s="35" t="s">
        <v>153</v>
      </c>
      <c r="C36" s="55">
        <f>VLOOKUP(B36,'PRESENZE ALLENAMENTI'!$F$4:$H$40,3,0)</f>
        <v>1</v>
      </c>
      <c r="D36" s="56">
        <f t="shared" ref="D36" si="21">E36/C36</f>
        <v>20</v>
      </c>
      <c r="E36" s="56">
        <f t="shared" si="0"/>
        <v>20</v>
      </c>
      <c r="F36" s="56">
        <f t="shared" ref="F36" si="22">E36/(G36+H36)</f>
        <v>10</v>
      </c>
      <c r="G36" s="55">
        <f t="shared" si="1"/>
        <v>0</v>
      </c>
      <c r="H36" s="55">
        <f t="shared" si="2"/>
        <v>2</v>
      </c>
      <c r="I36" s="55">
        <f t="shared" si="3"/>
        <v>1</v>
      </c>
      <c r="J36" s="55"/>
      <c r="K36" s="56">
        <f t="shared" si="4"/>
        <v>0</v>
      </c>
      <c r="L36" s="57">
        <f t="shared" si="5"/>
        <v>0</v>
      </c>
      <c r="M36" s="57">
        <f t="shared" si="6"/>
        <v>0</v>
      </c>
      <c r="N36" s="55">
        <f t="shared" si="7"/>
        <v>0</v>
      </c>
      <c r="O36" s="47"/>
      <c r="P36" s="40"/>
      <c r="Q36" s="40"/>
      <c r="R36" s="40"/>
      <c r="S36" s="40"/>
      <c r="T36" s="47"/>
      <c r="U36" s="40"/>
      <c r="V36" s="40"/>
      <c r="W36" s="40"/>
      <c r="X36" s="40"/>
      <c r="Y36" s="47"/>
      <c r="Z36" s="40"/>
      <c r="AA36" s="40"/>
      <c r="AB36" s="40"/>
      <c r="AC36" s="40"/>
      <c r="AD36" s="47"/>
      <c r="AE36" s="40"/>
      <c r="AF36" s="40"/>
      <c r="AG36" s="40"/>
      <c r="AH36" s="40"/>
      <c r="AI36" s="47"/>
      <c r="AJ36" s="40"/>
      <c r="AK36" s="40"/>
      <c r="AL36" s="40"/>
      <c r="AM36" s="40"/>
      <c r="AN36" s="47"/>
      <c r="AO36" s="40"/>
      <c r="AP36" s="40"/>
      <c r="AQ36" s="40"/>
      <c r="AR36" s="40"/>
      <c r="AS36" s="47"/>
      <c r="AT36" s="40"/>
      <c r="AU36" s="40"/>
      <c r="AV36" s="40"/>
      <c r="AW36" s="40"/>
      <c r="AX36" s="47"/>
      <c r="AY36" s="40"/>
      <c r="AZ36" s="40"/>
      <c r="BA36" s="40"/>
      <c r="BB36" s="40"/>
      <c r="BC36" s="47"/>
      <c r="BD36" s="40"/>
      <c r="BE36" s="40"/>
      <c r="BF36" s="40"/>
      <c r="BG36" s="40"/>
      <c r="BH36" s="47" t="s">
        <v>286</v>
      </c>
      <c r="BI36" s="40">
        <v>10</v>
      </c>
      <c r="BJ36" s="40"/>
      <c r="BK36" s="40"/>
      <c r="BL36" s="40"/>
      <c r="BM36" s="47"/>
      <c r="BN36" s="40"/>
      <c r="BO36" s="40"/>
      <c r="BP36" s="40"/>
      <c r="BQ36" s="40"/>
      <c r="BR36" s="47" t="s">
        <v>286</v>
      </c>
      <c r="BS36" s="40">
        <v>10</v>
      </c>
      <c r="BT36" s="40"/>
      <c r="BU36" s="40"/>
      <c r="BV36" s="40"/>
      <c r="BW36" s="47"/>
      <c r="BX36" s="40"/>
      <c r="BY36" s="40"/>
      <c r="BZ36" s="40"/>
      <c r="CA36" s="40"/>
      <c r="CB36" s="47"/>
      <c r="CC36" s="40"/>
      <c r="CD36" s="40"/>
      <c r="CE36" s="40"/>
      <c r="CF36" s="40"/>
      <c r="CG36" s="47"/>
      <c r="CH36" s="40"/>
      <c r="CI36" s="40"/>
      <c r="CJ36" s="40"/>
      <c r="CK36" s="40"/>
      <c r="CL36" s="47"/>
      <c r="CM36" s="40"/>
      <c r="CN36" s="40"/>
      <c r="CO36" s="40"/>
      <c r="CP36" s="40"/>
      <c r="CQ36" s="47"/>
      <c r="CR36" s="40"/>
      <c r="CS36" s="40"/>
      <c r="CT36" s="40"/>
      <c r="CU36" s="40"/>
      <c r="CV36" s="47"/>
      <c r="CW36" s="40"/>
      <c r="CX36" s="40"/>
      <c r="CY36" s="40"/>
      <c r="CZ36" s="40"/>
      <c r="DA36" s="47"/>
      <c r="DB36" s="40"/>
      <c r="DC36" s="40"/>
      <c r="DD36" s="40"/>
      <c r="DE36" s="40"/>
      <c r="DF36" s="47"/>
      <c r="DG36" s="40"/>
      <c r="DH36" s="40"/>
      <c r="DI36" s="40"/>
      <c r="DJ36" s="40"/>
      <c r="DK36" s="47"/>
      <c r="DL36" s="40"/>
      <c r="DM36" s="40"/>
      <c r="DN36" s="40"/>
      <c r="DO36" s="40"/>
      <c r="DP36" s="47"/>
      <c r="DQ36" s="40"/>
      <c r="DR36" s="40"/>
      <c r="DS36" s="40"/>
      <c r="DT36" s="40"/>
      <c r="DU36" s="47"/>
      <c r="DV36" s="40"/>
      <c r="DW36" s="40"/>
      <c r="DX36" s="40"/>
      <c r="DY36" s="40"/>
      <c r="DZ36" s="47"/>
      <c r="EA36" s="40"/>
      <c r="EB36" s="40"/>
      <c r="EC36" s="40"/>
      <c r="ED36" s="40"/>
      <c r="EE36" s="47"/>
      <c r="EF36" s="40"/>
      <c r="EG36" s="40"/>
      <c r="EH36" s="40"/>
      <c r="EI36" s="40"/>
      <c r="EJ36" s="47"/>
      <c r="EK36" s="40"/>
      <c r="EL36" s="40"/>
      <c r="EM36" s="40"/>
      <c r="EN36" s="40"/>
      <c r="EO36" s="47" t="s">
        <v>30</v>
      </c>
      <c r="EP36" s="40"/>
      <c r="EQ36" s="40"/>
      <c r="ER36" s="40"/>
      <c r="ES36" s="40"/>
      <c r="ET36" s="47"/>
      <c r="EU36" s="40"/>
      <c r="EV36" s="40"/>
      <c r="EW36" s="40"/>
      <c r="EX36" s="40"/>
      <c r="EY36" s="47"/>
      <c r="EZ36" s="40"/>
      <c r="FA36" s="40"/>
      <c r="FB36" s="40"/>
      <c r="FC36" s="40"/>
      <c r="FD36" s="47"/>
      <c r="FE36" s="40"/>
      <c r="FF36" s="40"/>
      <c r="FG36" s="40"/>
      <c r="FH36" s="40"/>
      <c r="FI36" s="47"/>
      <c r="FJ36" s="40"/>
      <c r="FK36" s="40"/>
      <c r="FL36" s="40"/>
      <c r="FM36" s="40"/>
      <c r="FN36" s="186"/>
      <c r="FO36" s="187"/>
      <c r="FP36" s="187"/>
      <c r="FQ36" s="187"/>
      <c r="FR36" s="187"/>
      <c r="FS36" s="186"/>
      <c r="FT36" s="187"/>
      <c r="FU36" s="187"/>
      <c r="FV36" s="187"/>
      <c r="FW36" s="187"/>
      <c r="FX36" s="186"/>
      <c r="FY36" s="187"/>
      <c r="FZ36" s="187"/>
      <c r="GA36" s="187"/>
      <c r="GB36" s="187"/>
    </row>
    <row r="37" spans="1:184" ht="23.25" customHeight="1" thickBot="1" x14ac:dyDescent="0.25">
      <c r="A37" s="2"/>
      <c r="B37" s="1"/>
      <c r="C37" s="2"/>
      <c r="E37" s="11"/>
      <c r="G37" s="2"/>
      <c r="H37" s="2"/>
      <c r="I37" s="2"/>
      <c r="J37" s="2" t="s">
        <v>137</v>
      </c>
      <c r="K37" s="12">
        <v>1</v>
      </c>
      <c r="L37" s="49"/>
      <c r="M37" s="49"/>
      <c r="N37" s="12" t="s">
        <v>24</v>
      </c>
      <c r="O37" s="16">
        <f>COUNTIF(O6:O35,"T")+COUNTIF(O11:O35,"S")+COUNTIF(O11:O35,"TS")+COUNTIF(O11:O35,"p")</f>
        <v>0</v>
      </c>
      <c r="P37" s="269" t="s">
        <v>20</v>
      </c>
      <c r="Q37" s="270"/>
      <c r="R37" s="270"/>
      <c r="S37" s="271"/>
      <c r="T37" s="16">
        <f>COUNTIF(T6:T35,"T")+COUNTIF(T11:T35,"S")+COUNTIF(T11:T35,"TS")+COUNTIF(T11:T35,"p")</f>
        <v>16</v>
      </c>
      <c r="U37" s="269" t="s">
        <v>20</v>
      </c>
      <c r="V37" s="270"/>
      <c r="W37" s="270"/>
      <c r="X37" s="271"/>
      <c r="Y37" s="16">
        <f>COUNTIF(Y6:Y35,"T")+COUNTIF(Y11:Y35,"S")+COUNTIF(Y11:Y35,"TS")+COUNTIF(Y11:Y35,"p")</f>
        <v>15</v>
      </c>
      <c r="Z37" s="269" t="s">
        <v>20</v>
      </c>
      <c r="AA37" s="270"/>
      <c r="AB37" s="270"/>
      <c r="AC37" s="271"/>
      <c r="AD37" s="16">
        <f>COUNTIF(AD6:AD35,"T")+COUNTIF(AD11:AD35,"S")+COUNTIF(AD11:AD35,"TS")+COUNTIF(AD11:AD35,"p")+COUNTIF(AD11:AD35,"d")</f>
        <v>17</v>
      </c>
      <c r="AE37" s="269" t="s">
        <v>20</v>
      </c>
      <c r="AF37" s="270"/>
      <c r="AG37" s="270"/>
      <c r="AH37" s="271"/>
      <c r="AI37" s="16">
        <f>COUNTIF(AI6:AI35,"T")+COUNTIF(AI11:AI35,"S")+COUNTIF(AI11:AI35,"TS")+COUNTIF(AI11:AI35,"p")+COUNTIF(AI11:AI35,"d")</f>
        <v>14</v>
      </c>
      <c r="AJ37" s="269" t="s">
        <v>20</v>
      </c>
      <c r="AK37" s="270"/>
      <c r="AL37" s="270"/>
      <c r="AM37" s="271"/>
      <c r="AN37" s="16">
        <f>COUNTIF(AN6:AN35,"T")+COUNTIF(AN11:AN35,"S")+COUNTIF(AN11:AN35,"TS")+COUNTIF(AN11:AN35,"p")+COUNTIF(AN11:AN35,"d")</f>
        <v>16</v>
      </c>
      <c r="AO37" s="269" t="s">
        <v>20</v>
      </c>
      <c r="AP37" s="270"/>
      <c r="AQ37" s="270"/>
      <c r="AR37" s="271"/>
      <c r="AS37" s="16">
        <f>COUNTIF(AS6:AS35,"T")+COUNTIF(AS11:AS35,"S")+COUNTIF(AS11:AS35,"TS")+COUNTIF(AS11:AS35,"p")+COUNTIF(AS11:AS35,"d")</f>
        <v>16</v>
      </c>
      <c r="AT37" s="269" t="s">
        <v>20</v>
      </c>
      <c r="AU37" s="270"/>
      <c r="AV37" s="270"/>
      <c r="AW37" s="271"/>
      <c r="AX37" s="16">
        <f>COUNTIF(AX6:AX35,"T")+COUNTIF(AX11:AX35,"S")+COUNTIF(AX11:AX35,"TS")+COUNTIF(AX11:AX35,"p")+COUNTIF(AX11:AX35,"d")</f>
        <v>16</v>
      </c>
      <c r="AY37" s="269" t="s">
        <v>20</v>
      </c>
      <c r="AZ37" s="270"/>
      <c r="BA37" s="270"/>
      <c r="BB37" s="271"/>
      <c r="BC37" s="16">
        <f>COUNTIF(BC6:BC35,"T")+COUNTIF(BC6:BC35,"S")+COUNTIF(BC6:BC35,"TS")+COUNTIF(BC6:BC35,"p")+COUNTIF(BC6:BC35,"d")</f>
        <v>17</v>
      </c>
      <c r="BD37" s="269" t="s">
        <v>20</v>
      </c>
      <c r="BE37" s="270"/>
      <c r="BF37" s="270"/>
      <c r="BG37" s="271"/>
      <c r="BH37" s="16">
        <f>COUNTIF(BH6:BH35,"T")+COUNTIF(BH6:BH35,"S")+COUNTIF(BH6:BH35,"TS")+COUNTIF(BH6:BH35,"p")+COUNTIF(BH6:BH35,"d")</f>
        <v>17</v>
      </c>
      <c r="BI37" s="269" t="s">
        <v>20</v>
      </c>
      <c r="BJ37" s="270"/>
      <c r="BK37" s="270"/>
      <c r="BL37" s="271"/>
      <c r="BM37" s="16">
        <f>COUNTIF(BM6:BM35,"T")+COUNTIF(BM6:BM35,"S")+COUNTIF(BM6:BM35,"TS")+COUNTIF(BM6:BM35,"p")+COUNTIF(BM6:BM35,"d")</f>
        <v>15</v>
      </c>
      <c r="BN37" s="269" t="s">
        <v>20</v>
      </c>
      <c r="BO37" s="270"/>
      <c r="BP37" s="270"/>
      <c r="BQ37" s="271"/>
      <c r="BR37" s="16">
        <f>COUNTIF(BR6:BR35,"T")+COUNTIF(BR6:BR35,"S")+COUNTIF(BR6:BR35,"TS")+COUNTIF(BR6:BR35,"p")+COUNTIF(BR6:BR35,"d")</f>
        <v>16</v>
      </c>
      <c r="BS37" s="269" t="s">
        <v>20</v>
      </c>
      <c r="BT37" s="270"/>
      <c r="BU37" s="270"/>
      <c r="BV37" s="271"/>
      <c r="BW37" s="16">
        <f>COUNTIF(BW6:BW35,"T")+COUNTIF(BW6:BW35,"S")+COUNTIF(BW6:BW35,"TS")+COUNTIF(BW6:BW35,"p")+COUNTIF(BW6:BW35,"d")</f>
        <v>0</v>
      </c>
      <c r="BX37" s="269" t="s">
        <v>20</v>
      </c>
      <c r="BY37" s="270"/>
      <c r="BZ37" s="270"/>
      <c r="CA37" s="271"/>
      <c r="CB37" s="16">
        <f>COUNTIF(CB6:CB35,"T")+COUNTIF(CB6:CB35,"S")+COUNTIF(CB6:CB35,"TS")+COUNTIF(CB6:CB35,"p")+COUNTIF(CB6:CB35,"d")</f>
        <v>0</v>
      </c>
      <c r="CC37" s="269" t="s">
        <v>20</v>
      </c>
      <c r="CD37" s="270"/>
      <c r="CE37" s="270"/>
      <c r="CF37" s="271"/>
      <c r="CG37" s="16">
        <f>COUNTIF(CG6:CG35,"T")+COUNTIF(CG6:CG35,"S")+COUNTIF(CG6:CG35,"TS")+COUNTIF(CG6:CG35,"p")+COUNTIF(CG6:CG35,"d")</f>
        <v>19</v>
      </c>
      <c r="CH37" s="269" t="s">
        <v>20</v>
      </c>
      <c r="CI37" s="270"/>
      <c r="CJ37" s="270"/>
      <c r="CK37" s="271"/>
      <c r="CL37" s="16">
        <f>COUNTIF(CL6:CL35,"T")+COUNTIF(CL6:CL35,"S")+COUNTIF(CL6:CL35,"TS")+COUNTIF(CL6:CL35,"p")+COUNTIF(CL6:CL35,"d")</f>
        <v>19</v>
      </c>
      <c r="CM37" s="269" t="s">
        <v>20</v>
      </c>
      <c r="CN37" s="270"/>
      <c r="CO37" s="270"/>
      <c r="CP37" s="271"/>
      <c r="CQ37" s="16">
        <f>COUNTIF(CQ6:CQ35,"T")+COUNTIF(CQ6:CQ35,"S")+COUNTIF(CQ6:CQ35,"TS")+COUNTIF(CQ6:CQ35,"p")+COUNTIF(CQ6:CQ35,"d")</f>
        <v>18</v>
      </c>
      <c r="CR37" s="269" t="s">
        <v>20</v>
      </c>
      <c r="CS37" s="270"/>
      <c r="CT37" s="270"/>
      <c r="CU37" s="271"/>
      <c r="CV37" s="16">
        <f>COUNTIF(CV6:CV35,"T")+COUNTIF(CV6:CV35,"S")+COUNTIF(CV6:CV35,"TS")+COUNTIF(CV6:CV35,"p")+COUNTIF(CV6:CV35,"d")</f>
        <v>19</v>
      </c>
      <c r="CW37" s="269" t="s">
        <v>20</v>
      </c>
      <c r="CX37" s="270"/>
      <c r="CY37" s="270"/>
      <c r="CZ37" s="271"/>
      <c r="DA37" s="16">
        <f>COUNTIF(DA6:DA35,"T")+COUNTIF(DA6:DA35,"S")+COUNTIF(DA6:DA35,"TS")+COUNTIF(DA6:DA35,"p")+COUNTIF(DA6:DA35,"d")</f>
        <v>17</v>
      </c>
      <c r="DB37" s="269" t="s">
        <v>20</v>
      </c>
      <c r="DC37" s="270"/>
      <c r="DD37" s="270"/>
      <c r="DE37" s="271"/>
      <c r="DF37" s="16">
        <f>COUNTIF(DF6:DF35,"T")+COUNTIF(DF6:DF35,"S")+COUNTIF(DF6:DF35,"TS")+COUNTIF(DF6:DF35,"p")+COUNTIF(DF6:DF35,"d")</f>
        <v>19</v>
      </c>
      <c r="DG37" s="269" t="s">
        <v>20</v>
      </c>
      <c r="DH37" s="270"/>
      <c r="DI37" s="270"/>
      <c r="DJ37" s="271"/>
      <c r="DK37" s="16">
        <f>COUNTIF(DK6:DK35,"T")+COUNTIF(DK6:DK35,"S")+COUNTIF(DK6:DK35,"TS")+COUNTIF(DK6:DK35,"p")+COUNTIF(DK6:DK35,"d")</f>
        <v>19</v>
      </c>
      <c r="DL37" s="269" t="s">
        <v>20</v>
      </c>
      <c r="DM37" s="270"/>
      <c r="DN37" s="270"/>
      <c r="DO37" s="271"/>
      <c r="DP37" s="16">
        <f>COUNTIF(DP6:DP35,"T")+COUNTIF(DP6:DP35,"S")+COUNTIF(DP6:DP35,"TS")+COUNTIF(DP6:DP35,"p")+COUNTIF(DP6:DP35,"d")</f>
        <v>17</v>
      </c>
      <c r="DQ37" s="269" t="s">
        <v>20</v>
      </c>
      <c r="DR37" s="270"/>
      <c r="DS37" s="270"/>
      <c r="DT37" s="271"/>
      <c r="DU37" s="16">
        <f>COUNTIF(DU6:DU35,"T")+COUNTIF(DU6:DU35,"S")+COUNTIF(DU6:DU35,"TS")+COUNTIF(DU6:DU35,"p")+COUNTIF(DU6:DU35,"d")</f>
        <v>17</v>
      </c>
      <c r="DV37" s="269" t="s">
        <v>20</v>
      </c>
      <c r="DW37" s="270"/>
      <c r="DX37" s="270"/>
      <c r="DY37" s="271"/>
      <c r="DZ37" s="16">
        <f>COUNTIF(DZ6:DZ35,"T")+COUNTIF(DZ6:DZ35,"S")+COUNTIF(DZ6:DZ35,"TS")+COUNTIF(DZ6:DZ35,"p")+COUNTIF(DZ6:DZ35,"d")</f>
        <v>19</v>
      </c>
      <c r="EA37" s="269" t="s">
        <v>20</v>
      </c>
      <c r="EB37" s="270"/>
      <c r="EC37" s="270"/>
      <c r="ED37" s="271"/>
      <c r="EE37" s="16">
        <f>COUNTIF(EE6:EE35,"T")+COUNTIF(EE6:EE35,"S")+COUNTIF(EE6:EE35,"TS")+COUNTIF(EE6:EE35,"p")+COUNTIF(EE6:EE35,"d")</f>
        <v>17</v>
      </c>
      <c r="EF37" s="269" t="s">
        <v>20</v>
      </c>
      <c r="EG37" s="270"/>
      <c r="EH37" s="270"/>
      <c r="EI37" s="271"/>
      <c r="EJ37" s="16">
        <f>COUNTIF(EJ6:EJ35,"T")+COUNTIF(EJ6:EJ35,"S")+COUNTIF(EJ6:EJ35,"TS")+COUNTIF(EJ6:EJ35,"p")+COUNTIF(EJ6:EJ35,"d")</f>
        <v>15</v>
      </c>
      <c r="EK37" s="269" t="s">
        <v>20</v>
      </c>
      <c r="EL37" s="270"/>
      <c r="EM37" s="270"/>
      <c r="EN37" s="271"/>
      <c r="EO37" s="16">
        <f>COUNTIF(EO6:EO35,"T")+COUNTIF(EO6:EO35,"S")+COUNTIF(EO6:EO35,"TS")+COUNTIF(EO6:EO35,"p")+COUNTIF(EO6:EO35,"d")</f>
        <v>19</v>
      </c>
      <c r="EP37" s="269" t="s">
        <v>20</v>
      </c>
      <c r="EQ37" s="270"/>
      <c r="ER37" s="270"/>
      <c r="ES37" s="271"/>
      <c r="ET37" s="16">
        <f>COUNTIF(ET6:ET35,"T")+COUNTIF(ET6:ET35,"S")+COUNTIF(ET6:ET35,"TS")+COUNTIF(ET6:ET35,"p")+COUNTIF(ET6:ET35,"d")</f>
        <v>15</v>
      </c>
      <c r="EU37" s="269" t="s">
        <v>20</v>
      </c>
      <c r="EV37" s="270"/>
      <c r="EW37" s="270"/>
      <c r="EX37" s="271"/>
      <c r="EY37" s="16">
        <f>COUNTIF(EY6:EY35,"T")+COUNTIF(EY6:EY35,"S")+COUNTIF(EY6:EY35,"TS")+COUNTIF(EY6:EY35,"p")+COUNTIF(EY6:EY35,"d")</f>
        <v>15</v>
      </c>
      <c r="EZ37" s="269" t="s">
        <v>20</v>
      </c>
      <c r="FA37" s="270"/>
      <c r="FB37" s="270"/>
      <c r="FC37" s="271"/>
      <c r="FD37" s="16">
        <f>COUNTIF(FD6:FD35,"T")+COUNTIF(FD6:FD35,"S")+COUNTIF(FD6:FD35,"TS")+COUNTIF(FD6:FD35,"p")+COUNTIF(FD6:FD35,"d")</f>
        <v>18</v>
      </c>
      <c r="FE37" s="269" t="s">
        <v>20</v>
      </c>
      <c r="FF37" s="270"/>
      <c r="FG37" s="270"/>
      <c r="FH37" s="271"/>
      <c r="FI37" s="16">
        <f>COUNTIF(FI6:FI35,"T")+COUNTIF(FI6:FI35,"S")+COUNTIF(FI6:FI35,"TS")+COUNTIF(FI6:FI35,"p")+COUNTIF(FI6:FI35,"d")</f>
        <v>18</v>
      </c>
      <c r="FJ37" s="269" t="s">
        <v>20</v>
      </c>
      <c r="FK37" s="270"/>
      <c r="FL37" s="270"/>
      <c r="FM37" s="271"/>
      <c r="FN37" s="188">
        <f>COUNTIF(FN6:FN35,"T")+COUNTIF(FN6:FN35,"S")+COUNTIF(FN6:FN35,"TS")+COUNTIF(FN6:FN35,"p")+COUNTIF(FN6:FN35,"d")</f>
        <v>0</v>
      </c>
      <c r="FO37" s="263" t="s">
        <v>20</v>
      </c>
      <c r="FP37" s="264"/>
      <c r="FQ37" s="264"/>
      <c r="FR37" s="265"/>
      <c r="FS37" s="188">
        <f>COUNTIF(FS6:FS35,"T")+COUNTIF(FS6:FS35,"S")+COUNTIF(FS6:FS35,"TS")+COUNTIF(FS6:FS35,"p")+COUNTIF(FS6:FS35,"d")</f>
        <v>0</v>
      </c>
      <c r="FT37" s="263" t="s">
        <v>20</v>
      </c>
      <c r="FU37" s="264"/>
      <c r="FV37" s="264"/>
      <c r="FW37" s="265"/>
      <c r="FX37" s="188">
        <f>COUNTIF(FX6:FX35,"T")+COUNTIF(FX6:FX35,"S")+COUNTIF(FX6:FX35,"TS")+COUNTIF(FX6:FX35,"p")+COUNTIF(FX6:FX35,"d")</f>
        <v>0</v>
      </c>
      <c r="FY37" s="263" t="s">
        <v>20</v>
      </c>
      <c r="FZ37" s="264"/>
      <c r="GA37" s="264"/>
      <c r="GB37" s="265"/>
    </row>
    <row r="38" spans="1:184" ht="15" customHeight="1" thickBot="1" x14ac:dyDescent="0.25">
      <c r="A38" s="2"/>
      <c r="B38" s="1"/>
      <c r="C38" s="2"/>
      <c r="E38" s="11"/>
      <c r="G38" s="2"/>
      <c r="H38" s="2"/>
      <c r="I38" s="2"/>
      <c r="J38" s="2" t="s">
        <v>32</v>
      </c>
      <c r="K38" s="71">
        <f>SUM(K10:K37)</f>
        <v>48</v>
      </c>
      <c r="L38" s="49"/>
      <c r="M38" s="49"/>
      <c r="N38" s="12"/>
      <c r="O38" s="11"/>
      <c r="P38" s="28"/>
      <c r="Q38" s="28"/>
      <c r="R38" s="28"/>
      <c r="S38" s="28"/>
      <c r="T38" s="11"/>
      <c r="U38" s="28"/>
      <c r="V38" s="28"/>
      <c r="W38" s="28"/>
      <c r="X38" s="28"/>
      <c r="Y38" s="11"/>
      <c r="Z38" s="28"/>
      <c r="AA38" s="28"/>
      <c r="AB38" s="28"/>
      <c r="AC38" s="28"/>
      <c r="AD38" s="11"/>
      <c r="AE38" s="28"/>
      <c r="AF38" s="28"/>
      <c r="AG38" s="28"/>
      <c r="AH38" s="28"/>
      <c r="AI38" s="11"/>
      <c r="AJ38" s="28"/>
      <c r="AK38" s="28"/>
      <c r="AL38" s="28"/>
      <c r="AM38" s="28"/>
      <c r="AN38" s="11"/>
      <c r="AO38" s="28"/>
      <c r="AP38" s="28"/>
      <c r="AQ38" s="28"/>
      <c r="AR38" s="28"/>
      <c r="AS38" s="11"/>
      <c r="AT38" s="28"/>
      <c r="AU38" s="28"/>
      <c r="AV38" s="28"/>
      <c r="AW38" s="28"/>
      <c r="AX38" s="11"/>
      <c r="AY38" s="28"/>
      <c r="AZ38" s="28"/>
      <c r="BA38" s="28"/>
      <c r="BB38" s="28"/>
      <c r="BC38" s="11"/>
      <c r="BD38" s="28"/>
      <c r="BE38" s="28"/>
      <c r="BF38" s="28"/>
      <c r="BG38" s="28"/>
      <c r="BH38" s="11"/>
      <c r="BI38" s="28"/>
      <c r="BJ38" s="28"/>
      <c r="BK38" s="28"/>
      <c r="BL38" s="28"/>
      <c r="BM38" s="28"/>
      <c r="BN38" s="28"/>
      <c r="BO38" s="28"/>
      <c r="BP38" s="28"/>
      <c r="BQ38" s="28"/>
      <c r="BR38" s="11"/>
      <c r="BS38" s="28"/>
      <c r="BT38" s="28"/>
      <c r="BU38" s="28"/>
      <c r="BV38" s="28"/>
      <c r="BW38" s="11"/>
      <c r="BX38" s="28"/>
      <c r="BY38" s="28"/>
      <c r="BZ38" s="28"/>
      <c r="CA38" s="28"/>
      <c r="CB38" s="11"/>
      <c r="CC38" s="28"/>
      <c r="CD38" s="28"/>
      <c r="CE38" s="28"/>
      <c r="CF38" s="28"/>
      <c r="CG38" s="11"/>
      <c r="CH38" s="28"/>
      <c r="CI38" s="28"/>
      <c r="CJ38" s="28"/>
      <c r="CK38" s="28"/>
      <c r="CL38" s="11"/>
      <c r="CM38" s="28"/>
      <c r="CN38" s="28"/>
      <c r="CO38" s="28"/>
      <c r="CP38" s="28"/>
      <c r="CQ38" s="11"/>
      <c r="CR38" s="28"/>
      <c r="CS38" s="28"/>
      <c r="CT38" s="28"/>
      <c r="CU38" s="28"/>
      <c r="CV38" s="11"/>
      <c r="CW38" s="28"/>
      <c r="CX38" s="28"/>
      <c r="CY38" s="28"/>
      <c r="CZ38" s="28"/>
      <c r="DA38" s="11"/>
      <c r="DB38" s="28"/>
      <c r="DC38" s="28"/>
      <c r="DD38" s="28"/>
      <c r="DE38" s="28"/>
      <c r="DF38" s="11"/>
      <c r="DG38" s="28"/>
      <c r="DH38" s="28"/>
      <c r="DI38" s="28"/>
      <c r="DJ38" s="28"/>
      <c r="DK38" s="11"/>
      <c r="DL38" s="28"/>
      <c r="DM38" s="28"/>
      <c r="DN38" s="28"/>
      <c r="DO38" s="28"/>
      <c r="DP38" s="11"/>
      <c r="DQ38" s="28"/>
      <c r="DR38" s="28"/>
      <c r="DS38" s="28"/>
      <c r="DT38" s="28"/>
      <c r="DU38" s="11"/>
      <c r="DV38" s="28"/>
      <c r="DW38" s="28"/>
      <c r="DX38" s="28"/>
      <c r="DY38" s="28"/>
      <c r="DZ38" s="11"/>
      <c r="EA38" s="28"/>
      <c r="EB38" s="28"/>
      <c r="EC38" s="28"/>
      <c r="ED38" s="28"/>
      <c r="EE38" s="11"/>
      <c r="EF38" s="28"/>
      <c r="EG38" s="28"/>
      <c r="EH38" s="28"/>
      <c r="EI38" s="28"/>
      <c r="EJ38" s="11"/>
      <c r="EK38" s="28"/>
      <c r="EL38" s="28"/>
      <c r="EM38" s="28"/>
      <c r="EN38" s="28"/>
      <c r="EO38" s="11"/>
      <c r="EP38" s="28"/>
      <c r="EQ38" s="28"/>
      <c r="ER38" s="28"/>
      <c r="ES38" s="28"/>
      <c r="ET38" s="11"/>
      <c r="EU38" s="28"/>
      <c r="EV38" s="28"/>
      <c r="EW38" s="28"/>
      <c r="EX38" s="28"/>
      <c r="EY38" s="11"/>
      <c r="EZ38" s="28"/>
      <c r="FA38" s="28"/>
      <c r="FB38" s="28"/>
      <c r="FC38" s="28"/>
      <c r="FD38" s="11"/>
      <c r="FE38" s="28"/>
      <c r="FF38" s="28"/>
      <c r="FG38" s="28"/>
      <c r="FH38" s="28"/>
      <c r="FI38" s="11"/>
      <c r="FJ38" s="28"/>
      <c r="FK38" s="28"/>
      <c r="FL38" s="28"/>
      <c r="FM38" s="28"/>
      <c r="FN38" s="11"/>
      <c r="FO38" s="28"/>
      <c r="FP38" s="28"/>
      <c r="FQ38" s="28"/>
      <c r="FR38" s="28"/>
      <c r="FS38" s="11"/>
      <c r="FT38" s="28"/>
      <c r="FU38" s="28"/>
      <c r="FV38" s="28"/>
      <c r="FW38" s="28"/>
      <c r="FX38" s="11"/>
      <c r="FY38" s="28"/>
      <c r="FZ38" s="28"/>
      <c r="GA38" s="28"/>
      <c r="GB38" s="28"/>
    </row>
    <row r="39" spans="1:184" ht="21" customHeight="1" x14ac:dyDescent="0.2">
      <c r="A39" s="24"/>
      <c r="C39" s="24"/>
      <c r="D39" s="25"/>
      <c r="E39" s="25"/>
      <c r="F39" s="25"/>
      <c r="G39" s="24"/>
      <c r="H39" s="24"/>
      <c r="I39" s="24"/>
      <c r="J39" s="2" t="s">
        <v>33</v>
      </c>
      <c r="K39" s="71">
        <f>SUM(K6:K7)</f>
        <v>13</v>
      </c>
      <c r="L39" s="48"/>
      <c r="M39" s="48"/>
      <c r="N39" s="24"/>
      <c r="T39" s="262" t="s">
        <v>284</v>
      </c>
      <c r="U39" s="262"/>
      <c r="V39" s="262"/>
      <c r="W39" s="262"/>
      <c r="X39" s="262"/>
      <c r="Y39" s="262" t="s">
        <v>295</v>
      </c>
      <c r="Z39" s="262"/>
      <c r="AA39" s="262"/>
      <c r="AB39" s="262"/>
      <c r="AC39" s="262"/>
      <c r="AD39" s="262" t="s">
        <v>302</v>
      </c>
      <c r="AE39" s="262"/>
      <c r="AF39" s="262"/>
      <c r="AG39" s="262"/>
      <c r="AH39" s="262"/>
      <c r="AI39" s="262" t="s">
        <v>314</v>
      </c>
      <c r="AJ39" s="262"/>
      <c r="AK39" s="262"/>
      <c r="AL39" s="262"/>
      <c r="AM39" s="262"/>
      <c r="AN39" s="262" t="s">
        <v>328</v>
      </c>
      <c r="AO39" s="262"/>
      <c r="AP39" s="262"/>
      <c r="AQ39" s="262"/>
      <c r="AR39" s="262"/>
      <c r="AS39" s="262" t="s">
        <v>332</v>
      </c>
      <c r="AT39" s="262"/>
      <c r="AU39" s="262"/>
      <c r="AV39" s="262"/>
      <c r="AW39" s="262"/>
      <c r="AX39" s="262" t="s">
        <v>340</v>
      </c>
      <c r="AY39" s="262"/>
      <c r="AZ39" s="262"/>
      <c r="BA39" s="262"/>
      <c r="BB39" s="262"/>
      <c r="BC39" s="262" t="s">
        <v>367</v>
      </c>
      <c r="BD39" s="262"/>
      <c r="BE39" s="262"/>
      <c r="BF39" s="262"/>
      <c r="BG39" s="262"/>
      <c r="BH39" s="262" t="s">
        <v>374</v>
      </c>
      <c r="BI39" s="262"/>
      <c r="BJ39" s="262"/>
      <c r="BK39" s="262"/>
      <c r="BL39" s="262"/>
      <c r="BM39" s="262" t="s">
        <v>382</v>
      </c>
      <c r="BN39" s="262"/>
      <c r="BO39" s="262"/>
      <c r="BP39" s="262"/>
      <c r="BQ39" s="262"/>
      <c r="BR39" s="262" t="s">
        <v>396</v>
      </c>
      <c r="BS39" s="262"/>
      <c r="BT39" s="262"/>
      <c r="BU39" s="262"/>
      <c r="BV39" s="262"/>
      <c r="BW39" s="262" t="s">
        <v>205</v>
      </c>
      <c r="BX39" s="262"/>
      <c r="BY39" s="262"/>
      <c r="BZ39" s="262"/>
      <c r="CA39" s="262"/>
      <c r="CB39" s="262" t="s">
        <v>205</v>
      </c>
      <c r="CC39" s="262"/>
      <c r="CD39" s="262"/>
      <c r="CE39" s="262"/>
      <c r="CF39" s="262"/>
      <c r="CG39" s="262" t="s">
        <v>438</v>
      </c>
      <c r="CH39" s="262"/>
      <c r="CI39" s="262"/>
      <c r="CJ39" s="262"/>
      <c r="CK39" s="262"/>
      <c r="CL39" s="262" t="s">
        <v>449</v>
      </c>
      <c r="CM39" s="262"/>
      <c r="CN39" s="262"/>
      <c r="CO39" s="262"/>
      <c r="CP39" s="262"/>
      <c r="CQ39" s="262" t="s">
        <v>454</v>
      </c>
      <c r="CR39" s="262"/>
      <c r="CS39" s="262"/>
      <c r="CT39" s="262"/>
      <c r="CU39" s="262"/>
      <c r="CV39" s="262" t="s">
        <v>461</v>
      </c>
      <c r="CW39" s="262"/>
      <c r="CX39" s="262"/>
      <c r="CY39" s="262"/>
      <c r="CZ39" s="262"/>
      <c r="DA39" s="262" t="s">
        <v>473</v>
      </c>
      <c r="DB39" s="262"/>
      <c r="DC39" s="262"/>
      <c r="DD39" s="262"/>
      <c r="DE39" s="262"/>
      <c r="DF39" s="262" t="s">
        <v>491</v>
      </c>
      <c r="DG39" s="262"/>
      <c r="DH39" s="262"/>
      <c r="DI39" s="262"/>
      <c r="DJ39" s="262"/>
      <c r="DK39" s="262" t="s">
        <v>499</v>
      </c>
      <c r="DL39" s="262"/>
      <c r="DM39" s="262"/>
      <c r="DN39" s="262"/>
      <c r="DO39" s="262"/>
      <c r="DP39" s="262" t="s">
        <v>503</v>
      </c>
      <c r="DQ39" s="262"/>
      <c r="DR39" s="262"/>
      <c r="DS39" s="262"/>
      <c r="DT39" s="262"/>
      <c r="DU39" s="262" t="s">
        <v>510</v>
      </c>
      <c r="DV39" s="262"/>
      <c r="DW39" s="262"/>
      <c r="DX39" s="262"/>
      <c r="DY39" s="262"/>
      <c r="DZ39" s="262" t="s">
        <v>519</v>
      </c>
      <c r="EA39" s="262"/>
      <c r="EB39" s="262"/>
      <c r="EC39" s="262"/>
      <c r="ED39" s="262"/>
      <c r="EE39" s="262" t="s">
        <v>524</v>
      </c>
      <c r="EF39" s="262"/>
      <c r="EG39" s="262"/>
      <c r="EH39" s="262"/>
      <c r="EI39" s="262"/>
      <c r="EJ39" s="262" t="s">
        <v>295</v>
      </c>
      <c r="EK39" s="262"/>
      <c r="EL39" s="262"/>
      <c r="EM39" s="262"/>
      <c r="EN39" s="262"/>
      <c r="EO39" s="262" t="s">
        <v>541</v>
      </c>
      <c r="EP39" s="262"/>
      <c r="EQ39" s="262"/>
      <c r="ER39" s="262"/>
      <c r="ES39" s="262"/>
      <c r="ET39" s="262" t="s">
        <v>556</v>
      </c>
      <c r="EU39" s="262"/>
      <c r="EV39" s="262"/>
      <c r="EW39" s="262"/>
      <c r="EX39" s="262"/>
      <c r="EY39" s="262" t="s">
        <v>302</v>
      </c>
      <c r="EZ39" s="262"/>
      <c r="FA39" s="262"/>
      <c r="FB39" s="262"/>
      <c r="FC39" s="262"/>
      <c r="FD39" s="262" t="s">
        <v>603</v>
      </c>
      <c r="FE39" s="262"/>
      <c r="FF39" s="262"/>
      <c r="FG39" s="262"/>
      <c r="FH39" s="262"/>
      <c r="FI39" s="262" t="s">
        <v>619</v>
      </c>
      <c r="FJ39" s="262"/>
      <c r="FK39" s="262"/>
      <c r="FL39" s="262"/>
      <c r="FM39" s="262"/>
      <c r="FN39" s="262" t="s">
        <v>205</v>
      </c>
      <c r="FO39" s="262"/>
      <c r="FP39" s="262"/>
      <c r="FQ39" s="262"/>
      <c r="FR39" s="262"/>
      <c r="FS39" s="262" t="s">
        <v>205</v>
      </c>
      <c r="FT39" s="262"/>
      <c r="FU39" s="262"/>
      <c r="FV39" s="262"/>
      <c r="FW39" s="262"/>
      <c r="FX39" s="262" t="s">
        <v>205</v>
      </c>
      <c r="FY39" s="262"/>
      <c r="FZ39" s="262"/>
      <c r="GA39" s="262"/>
      <c r="GB39" s="262"/>
    </row>
    <row r="40" spans="1:184" ht="409.5" customHeight="1" x14ac:dyDescent="0.2">
      <c r="J40" s="30"/>
      <c r="K40" s="30"/>
      <c r="O40" s="259" t="s">
        <v>272</v>
      </c>
      <c r="P40" s="260"/>
      <c r="Q40" s="260"/>
      <c r="R40" s="260"/>
      <c r="S40" s="261"/>
      <c r="T40" s="259" t="s">
        <v>287</v>
      </c>
      <c r="U40" s="260"/>
      <c r="V40" s="260"/>
      <c r="W40" s="260"/>
      <c r="X40" s="261"/>
      <c r="Y40" s="259"/>
      <c r="Z40" s="260"/>
      <c r="AA40" s="260"/>
      <c r="AB40" s="260"/>
      <c r="AC40" s="261"/>
      <c r="AD40" s="259"/>
      <c r="AE40" s="260"/>
      <c r="AF40" s="260"/>
      <c r="AG40" s="260"/>
      <c r="AH40" s="261"/>
      <c r="AI40" s="259"/>
      <c r="AJ40" s="260"/>
      <c r="AK40" s="260"/>
      <c r="AL40" s="260"/>
      <c r="AM40" s="261"/>
      <c r="AN40" s="259"/>
      <c r="AO40" s="260"/>
      <c r="AP40" s="260"/>
      <c r="AQ40" s="260"/>
      <c r="AR40" s="261"/>
      <c r="AS40" s="259"/>
      <c r="AT40" s="260"/>
      <c r="AU40" s="260"/>
      <c r="AV40" s="260"/>
      <c r="AW40" s="261"/>
      <c r="AX40" s="259"/>
      <c r="AY40" s="260"/>
      <c r="AZ40" s="260"/>
      <c r="BA40" s="260"/>
      <c r="BB40" s="261"/>
      <c r="BC40" s="259"/>
      <c r="BD40" s="260"/>
      <c r="BE40" s="260"/>
      <c r="BF40" s="260"/>
      <c r="BG40" s="261"/>
      <c r="BH40" s="259"/>
      <c r="BI40" s="260"/>
      <c r="BJ40" s="260"/>
      <c r="BK40" s="260"/>
      <c r="BL40" s="261"/>
      <c r="BM40" s="259"/>
      <c r="BN40" s="260"/>
      <c r="BO40" s="260"/>
      <c r="BP40" s="260"/>
      <c r="BQ40" s="261"/>
      <c r="BR40" s="259"/>
      <c r="BS40" s="260"/>
      <c r="BT40" s="260"/>
      <c r="BU40" s="260"/>
      <c r="BV40" s="261"/>
      <c r="BW40" s="259" t="s">
        <v>426</v>
      </c>
      <c r="BX40" s="260"/>
      <c r="BY40" s="260"/>
      <c r="BZ40" s="260"/>
      <c r="CA40" s="261"/>
      <c r="CB40" s="259"/>
      <c r="CC40" s="260"/>
      <c r="CD40" s="260"/>
      <c r="CE40" s="260"/>
      <c r="CF40" s="261"/>
      <c r="CG40" s="259" t="s">
        <v>439</v>
      </c>
      <c r="CH40" s="260"/>
      <c r="CI40" s="260"/>
      <c r="CJ40" s="260"/>
      <c r="CK40" s="261"/>
      <c r="CL40" s="259"/>
      <c r="CM40" s="260"/>
      <c r="CN40" s="260"/>
      <c r="CO40" s="260"/>
      <c r="CP40" s="261"/>
      <c r="CQ40" s="259"/>
      <c r="CR40" s="260"/>
      <c r="CS40" s="260"/>
      <c r="CT40" s="260"/>
      <c r="CU40" s="261"/>
      <c r="CV40" s="259"/>
      <c r="CW40" s="260"/>
      <c r="CX40" s="260"/>
      <c r="CY40" s="260"/>
      <c r="CZ40" s="261"/>
      <c r="DA40" s="259"/>
      <c r="DB40" s="260"/>
      <c r="DC40" s="260"/>
      <c r="DD40" s="260"/>
      <c r="DE40" s="261"/>
      <c r="DF40" s="259"/>
      <c r="DG40" s="260"/>
      <c r="DH40" s="260"/>
      <c r="DI40" s="260"/>
      <c r="DJ40" s="261"/>
      <c r="DK40" s="259"/>
      <c r="DL40" s="260"/>
      <c r="DM40" s="260"/>
      <c r="DN40" s="260"/>
      <c r="DO40" s="261"/>
      <c r="DP40" s="259"/>
      <c r="DQ40" s="260"/>
      <c r="DR40" s="260"/>
      <c r="DS40" s="260"/>
      <c r="DT40" s="261"/>
      <c r="DU40" s="259"/>
      <c r="DV40" s="260"/>
      <c r="DW40" s="260"/>
      <c r="DX40" s="260"/>
      <c r="DY40" s="261"/>
      <c r="DZ40" s="259"/>
      <c r="EA40" s="260"/>
      <c r="EB40" s="260"/>
      <c r="EC40" s="260"/>
      <c r="ED40" s="261"/>
      <c r="EE40" s="259"/>
      <c r="EF40" s="260"/>
      <c r="EG40" s="260"/>
      <c r="EH40" s="260"/>
      <c r="EI40" s="261"/>
      <c r="EJ40" s="259"/>
      <c r="EK40" s="260"/>
      <c r="EL40" s="260"/>
      <c r="EM40" s="260"/>
      <c r="EN40" s="261"/>
      <c r="EO40" s="259"/>
      <c r="EP40" s="260"/>
      <c r="EQ40" s="260"/>
      <c r="ER40" s="260"/>
      <c r="ES40" s="261"/>
      <c r="ET40" s="259"/>
      <c r="EU40" s="260"/>
      <c r="EV40" s="260"/>
      <c r="EW40" s="260"/>
      <c r="EX40" s="261"/>
      <c r="EY40" s="259"/>
      <c r="EZ40" s="260"/>
      <c r="FA40" s="260"/>
      <c r="FB40" s="260"/>
      <c r="FC40" s="261"/>
      <c r="FD40" s="259"/>
      <c r="FE40" s="260"/>
      <c r="FF40" s="260"/>
      <c r="FG40" s="260"/>
      <c r="FH40" s="261"/>
      <c r="FI40" s="259"/>
      <c r="FJ40" s="260"/>
      <c r="FK40" s="260"/>
      <c r="FL40" s="260"/>
      <c r="FM40" s="261"/>
      <c r="FN40" s="259"/>
      <c r="FO40" s="260"/>
      <c r="FP40" s="260"/>
      <c r="FQ40" s="260"/>
      <c r="FR40" s="261"/>
      <c r="FS40" s="259"/>
      <c r="FT40" s="260"/>
      <c r="FU40" s="260"/>
      <c r="FV40" s="260"/>
      <c r="FW40" s="261"/>
      <c r="FX40" s="259"/>
      <c r="FY40" s="260"/>
      <c r="FZ40" s="260"/>
      <c r="GA40" s="260"/>
      <c r="GB40" s="261"/>
    </row>
    <row r="41" spans="1:184" x14ac:dyDescent="0.2">
      <c r="E41" s="11">
        <f>COUNTIF(E11:E35,"&gt;1")</f>
        <v>23</v>
      </c>
      <c r="F41" s="11">
        <f>COUNTIF(F11:F35,"&gt;1")</f>
        <v>23</v>
      </c>
      <c r="FI41" s="4"/>
      <c r="FJ41" s="4"/>
      <c r="FK41" s="4"/>
      <c r="FL41" s="4"/>
      <c r="FM41" s="4"/>
      <c r="FN41" s="4"/>
      <c r="FO41" s="4"/>
      <c r="FP41" s="4"/>
      <c r="FQ41" s="4"/>
      <c r="FR41" s="4"/>
    </row>
    <row r="42" spans="1:184" s="13" customFormat="1" x14ac:dyDescent="0.2">
      <c r="B42" s="24"/>
      <c r="D42" s="28"/>
      <c r="E42" s="28">
        <f>SUMIF(E11:E35,"&gt;1")</f>
        <v>20025</v>
      </c>
      <c r="F42" s="28">
        <f>SUMIF(F11:F35,"&gt;1")</f>
        <v>1106.3034473980126</v>
      </c>
      <c r="T42" s="13" t="s">
        <v>37</v>
      </c>
      <c r="Y42" s="13" t="s">
        <v>37</v>
      </c>
      <c r="AD42" s="13" t="s">
        <v>37</v>
      </c>
      <c r="AI42" s="13" t="s">
        <v>37</v>
      </c>
      <c r="AN42" s="13" t="s">
        <v>37</v>
      </c>
      <c r="AS42" s="13" t="s">
        <v>37</v>
      </c>
      <c r="AX42" s="13" t="s">
        <v>37</v>
      </c>
      <c r="BC42" s="13" t="s">
        <v>37</v>
      </c>
      <c r="BD42" s="4"/>
      <c r="BE42" s="4"/>
      <c r="BF42" s="4"/>
      <c r="BG42" s="4"/>
      <c r="BH42" s="13" t="s">
        <v>37</v>
      </c>
      <c r="BI42" s="4"/>
      <c r="BJ42" s="4"/>
      <c r="BK42" s="4"/>
      <c r="BL42" s="4"/>
      <c r="BM42" s="13" t="s">
        <v>533</v>
      </c>
      <c r="BR42" s="13" t="s">
        <v>37</v>
      </c>
      <c r="BS42" s="4"/>
      <c r="BT42" s="4"/>
      <c r="BU42" s="4"/>
      <c r="BV42" s="4"/>
      <c r="BX42" s="4"/>
      <c r="BY42" s="4"/>
      <c r="BZ42" s="4"/>
      <c r="CA42" s="4"/>
      <c r="CB42" s="4"/>
      <c r="CC42" s="4"/>
      <c r="CD42" s="4"/>
      <c r="CE42" s="4"/>
      <c r="CF42" s="4"/>
      <c r="CG42" s="13" t="s">
        <v>37</v>
      </c>
      <c r="CH42" s="4"/>
      <c r="CI42" s="4"/>
      <c r="CJ42" s="4"/>
      <c r="CK42" s="4"/>
      <c r="CL42" s="13" t="s">
        <v>37</v>
      </c>
      <c r="CM42" s="4"/>
      <c r="CN42" s="4"/>
      <c r="CO42" s="4"/>
      <c r="CP42" s="4"/>
      <c r="CQ42" s="13" t="s">
        <v>37</v>
      </c>
      <c r="CR42" s="4"/>
      <c r="CS42" s="4"/>
      <c r="CT42" s="4"/>
      <c r="CU42" s="4"/>
      <c r="CV42" s="13" t="s">
        <v>37</v>
      </c>
      <c r="CW42" s="4"/>
      <c r="CX42" s="4"/>
      <c r="CY42" s="4"/>
      <c r="CZ42" s="4"/>
      <c r="DA42" s="13" t="s">
        <v>37</v>
      </c>
      <c r="DB42" s="4"/>
      <c r="DC42" s="4"/>
      <c r="DD42" s="4"/>
      <c r="DE42" s="4"/>
      <c r="DF42" s="13" t="s">
        <v>37</v>
      </c>
      <c r="DG42" s="4"/>
      <c r="DH42" s="4"/>
      <c r="DI42" s="4"/>
      <c r="DJ42" s="4"/>
      <c r="DK42" s="13" t="s">
        <v>534</v>
      </c>
      <c r="DL42" s="4"/>
      <c r="DM42" s="4"/>
      <c r="DN42" s="4"/>
      <c r="DO42" s="4"/>
      <c r="DP42" s="13" t="s">
        <v>37</v>
      </c>
      <c r="DQ42" s="4"/>
      <c r="DR42" s="4"/>
      <c r="DS42" s="4"/>
      <c r="DT42" s="4"/>
      <c r="DU42" s="13" t="s">
        <v>37</v>
      </c>
      <c r="DV42" s="4"/>
      <c r="DW42" s="4"/>
      <c r="DX42" s="4"/>
      <c r="DY42" s="4"/>
      <c r="DZ42" s="13" t="s">
        <v>37</v>
      </c>
      <c r="EA42" s="4"/>
      <c r="EB42" s="4"/>
      <c r="EC42" s="4"/>
      <c r="ED42" s="4"/>
      <c r="EE42" s="13" t="s">
        <v>37</v>
      </c>
      <c r="EF42" s="4"/>
      <c r="EG42" s="4"/>
      <c r="EH42" s="4"/>
      <c r="EI42" s="4"/>
      <c r="EJ42" s="13" t="s">
        <v>534</v>
      </c>
      <c r="EK42" s="4"/>
      <c r="EL42" s="4"/>
      <c r="EM42" s="4"/>
      <c r="EN42" s="4"/>
      <c r="EO42" s="13" t="s">
        <v>37</v>
      </c>
      <c r="EP42" s="4"/>
      <c r="EQ42" s="4"/>
      <c r="ER42" s="4"/>
      <c r="ES42" s="4"/>
      <c r="ET42" s="13" t="s">
        <v>37</v>
      </c>
      <c r="EU42" s="4"/>
      <c r="EV42" s="4"/>
      <c r="EW42" s="4"/>
      <c r="EX42" s="4"/>
      <c r="EY42" s="13" t="s">
        <v>37</v>
      </c>
      <c r="EZ42" s="4"/>
      <c r="FA42" s="4"/>
      <c r="FB42" s="4"/>
      <c r="FC42" s="4"/>
      <c r="FD42" s="13" t="s">
        <v>37</v>
      </c>
      <c r="FE42" s="4"/>
      <c r="FF42" s="4"/>
      <c r="FG42" s="4"/>
      <c r="FH42" s="4"/>
      <c r="FI42" s="13" t="s">
        <v>37</v>
      </c>
      <c r="FJ42" s="4"/>
      <c r="FK42" s="4"/>
      <c r="FL42" s="4"/>
      <c r="FM42" s="4"/>
      <c r="FO42" s="4"/>
      <c r="FP42" s="4"/>
      <c r="FQ42" s="4"/>
      <c r="FR42" s="4"/>
      <c r="FT42" s="4"/>
      <c r="FU42" s="4"/>
      <c r="FV42" s="4"/>
      <c r="FW42" s="4"/>
      <c r="FY42" s="4"/>
      <c r="FZ42" s="4"/>
      <c r="GA42" s="4"/>
      <c r="GB42" s="4"/>
    </row>
    <row r="43" spans="1:184" s="13" customFormat="1" x14ac:dyDescent="0.2">
      <c r="B43" s="24"/>
      <c r="D43" s="28"/>
      <c r="F43" s="28"/>
      <c r="T43" s="13" t="s">
        <v>282</v>
      </c>
      <c r="Y43" s="13" t="s">
        <v>297</v>
      </c>
      <c r="AD43" s="13" t="s">
        <v>303</v>
      </c>
      <c r="AI43" s="13" t="s">
        <v>311</v>
      </c>
      <c r="AN43" s="13" t="s">
        <v>303</v>
      </c>
      <c r="AS43" s="13" t="s">
        <v>282</v>
      </c>
      <c r="AX43" s="13" t="s">
        <v>311</v>
      </c>
      <c r="BC43" s="13" t="s">
        <v>311</v>
      </c>
      <c r="BD43" s="4"/>
      <c r="BE43" s="4"/>
      <c r="BF43" s="4"/>
      <c r="BG43" s="4"/>
      <c r="BH43" s="13" t="s">
        <v>282</v>
      </c>
      <c r="BI43" s="4"/>
      <c r="BJ43" s="4"/>
      <c r="BK43" s="4"/>
      <c r="BL43" s="4"/>
      <c r="BM43" s="13" t="s">
        <v>383</v>
      </c>
      <c r="BR43" s="13" t="s">
        <v>303</v>
      </c>
      <c r="BS43" s="4"/>
      <c r="BT43" s="4"/>
      <c r="BU43" s="4"/>
      <c r="BV43" s="4"/>
      <c r="BX43" s="4"/>
      <c r="BY43" s="4"/>
      <c r="BZ43" s="4"/>
      <c r="CA43" s="4"/>
      <c r="CB43" s="4"/>
      <c r="CC43" s="4"/>
      <c r="CD43" s="4"/>
      <c r="CE43" s="4"/>
      <c r="CF43" s="4"/>
      <c r="CG43" s="13" t="s">
        <v>282</v>
      </c>
      <c r="CH43" s="4"/>
      <c r="CI43" s="4"/>
      <c r="CJ43" s="4"/>
      <c r="CK43" s="4"/>
      <c r="CL43" s="13" t="s">
        <v>446</v>
      </c>
      <c r="CM43" s="4"/>
      <c r="CN43" s="4"/>
      <c r="CO43" s="4"/>
      <c r="CP43" s="4"/>
      <c r="CQ43" s="13" t="s">
        <v>450</v>
      </c>
      <c r="CR43" s="4"/>
      <c r="CS43" s="4"/>
      <c r="CT43" s="4"/>
      <c r="CU43" s="4"/>
      <c r="CV43" s="13" t="s">
        <v>462</v>
      </c>
      <c r="CW43" s="4"/>
      <c r="CX43" s="4"/>
      <c r="CY43" s="4"/>
      <c r="CZ43" s="4"/>
      <c r="DA43" s="13" t="s">
        <v>470</v>
      </c>
      <c r="DB43" s="4"/>
      <c r="DC43" s="4"/>
      <c r="DD43" s="4"/>
      <c r="DE43" s="4"/>
      <c r="DF43" s="13" t="s">
        <v>303</v>
      </c>
      <c r="DG43" s="4"/>
      <c r="DH43" s="4"/>
      <c r="DI43" s="4"/>
      <c r="DJ43" s="4"/>
      <c r="DK43" s="13" t="s">
        <v>494</v>
      </c>
      <c r="DL43" s="4"/>
      <c r="DM43" s="4"/>
      <c r="DN43" s="4"/>
      <c r="DO43" s="4"/>
      <c r="DP43" s="13" t="s">
        <v>450</v>
      </c>
      <c r="DQ43" s="4"/>
      <c r="DR43" s="4"/>
      <c r="DS43" s="4"/>
      <c r="DT43" s="4"/>
      <c r="DU43" s="13" t="s">
        <v>446</v>
      </c>
      <c r="DV43" s="4"/>
      <c r="DW43" s="4"/>
      <c r="DX43" s="4"/>
      <c r="DY43" s="4"/>
      <c r="DZ43" s="13" t="s">
        <v>446</v>
      </c>
      <c r="EA43" s="4"/>
      <c r="EB43" s="4"/>
      <c r="EC43" s="4"/>
      <c r="ED43" s="4"/>
      <c r="EE43" s="13" t="s">
        <v>494</v>
      </c>
      <c r="EF43" s="4"/>
      <c r="EG43" s="4"/>
      <c r="EH43" s="4"/>
      <c r="EI43" s="4"/>
      <c r="EJ43" s="13" t="s">
        <v>303</v>
      </c>
      <c r="EK43" s="4"/>
      <c r="EL43" s="4"/>
      <c r="EM43" s="4"/>
      <c r="EN43" s="4"/>
      <c r="EO43" s="13" t="s">
        <v>303</v>
      </c>
      <c r="EP43" s="4"/>
      <c r="EQ43" s="4"/>
      <c r="ER43" s="4"/>
      <c r="ES43" s="4"/>
      <c r="ET43" s="13" t="s">
        <v>303</v>
      </c>
      <c r="EU43" s="4"/>
      <c r="EV43" s="4"/>
      <c r="EW43" s="4"/>
      <c r="EX43" s="4"/>
      <c r="EY43" s="13" t="s">
        <v>303</v>
      </c>
      <c r="EZ43" s="4"/>
      <c r="FA43" s="4"/>
      <c r="FB43" s="4"/>
      <c r="FC43" s="4"/>
      <c r="FD43" s="13" t="s">
        <v>303</v>
      </c>
      <c r="FE43" s="4"/>
      <c r="FF43" s="4"/>
      <c r="FG43" s="4"/>
      <c r="FH43" s="4"/>
      <c r="FI43" s="13" t="s">
        <v>303</v>
      </c>
      <c r="FJ43" s="4"/>
      <c r="FK43" s="4"/>
      <c r="FL43" s="4"/>
      <c r="FM43" s="4"/>
      <c r="FO43" s="4"/>
      <c r="FP43" s="4"/>
      <c r="FQ43" s="4"/>
      <c r="FR43" s="4"/>
      <c r="FT43" s="4"/>
      <c r="FU43" s="4"/>
      <c r="FV43" s="4"/>
      <c r="FW43" s="4"/>
      <c r="FY43" s="4"/>
      <c r="FZ43" s="4"/>
      <c r="GA43" s="4"/>
      <c r="GB43" s="4"/>
    </row>
    <row r="44" spans="1:184" s="13" customFormat="1" x14ac:dyDescent="0.2">
      <c r="B44" s="24"/>
      <c r="D44" s="28"/>
      <c r="F44" s="28"/>
      <c r="T44" s="13" t="s">
        <v>283</v>
      </c>
      <c r="Y44" s="13" t="s">
        <v>298</v>
      </c>
      <c r="AD44" s="13" t="s">
        <v>304</v>
      </c>
      <c r="AI44" s="13" t="s">
        <v>315</v>
      </c>
      <c r="AN44" s="13" t="s">
        <v>325</v>
      </c>
      <c r="AS44" s="13" t="s">
        <v>330</v>
      </c>
      <c r="AX44" s="13" t="s">
        <v>304</v>
      </c>
      <c r="BC44" s="13" t="s">
        <v>304</v>
      </c>
      <c r="BF44" s="4"/>
      <c r="BG44" s="4"/>
      <c r="BH44" s="13" t="s">
        <v>330</v>
      </c>
      <c r="BI44" s="4"/>
      <c r="BJ44" s="4"/>
      <c r="BK44" s="4"/>
      <c r="BL44" s="4"/>
      <c r="BM44" s="13" t="s">
        <v>384</v>
      </c>
      <c r="BR44" s="13" t="s">
        <v>393</v>
      </c>
      <c r="BS44" s="4"/>
      <c r="BT44" s="4"/>
      <c r="BU44" s="4"/>
      <c r="BV44" s="4"/>
      <c r="BX44" s="4"/>
      <c r="BY44" s="4"/>
      <c r="BZ44" s="4"/>
      <c r="CA44" s="4"/>
      <c r="CB44" s="4"/>
      <c r="CC44" s="4"/>
      <c r="CD44" s="4"/>
      <c r="CE44" s="4"/>
      <c r="CF44" s="4"/>
      <c r="CG44" s="13" t="s">
        <v>393</v>
      </c>
      <c r="CH44" s="4"/>
      <c r="CI44" s="4"/>
      <c r="CJ44" s="4"/>
      <c r="CK44" s="4"/>
      <c r="CL44" s="13" t="s">
        <v>447</v>
      </c>
      <c r="CM44" s="4"/>
      <c r="CN44" s="4"/>
      <c r="CO44" s="4"/>
      <c r="CP44" s="4"/>
      <c r="CQ44" s="13" t="s">
        <v>447</v>
      </c>
      <c r="CR44" s="4"/>
      <c r="CS44" s="4"/>
      <c r="CT44" s="4"/>
      <c r="CU44" s="4"/>
      <c r="CV44" s="13" t="s">
        <v>463</v>
      </c>
      <c r="CW44" s="4"/>
      <c r="CX44" s="4"/>
      <c r="CY44" s="4"/>
      <c r="CZ44" s="4"/>
      <c r="DA44" s="13" t="s">
        <v>469</v>
      </c>
      <c r="DB44" s="4"/>
      <c r="DC44" s="4"/>
      <c r="DD44" s="4"/>
      <c r="DE44" s="4"/>
      <c r="DF44" s="13" t="s">
        <v>480</v>
      </c>
      <c r="DG44" s="4"/>
      <c r="DH44" s="4"/>
      <c r="DI44" s="4"/>
      <c r="DJ44" s="4"/>
      <c r="DK44" s="13" t="s">
        <v>495</v>
      </c>
      <c r="DL44" s="4"/>
      <c r="DM44" s="4"/>
      <c r="DN44" s="4"/>
      <c r="DO44" s="4"/>
      <c r="DP44" s="13" t="s">
        <v>504</v>
      </c>
      <c r="DQ44" s="4"/>
      <c r="DR44" s="4"/>
      <c r="DS44" s="4"/>
      <c r="DT44" s="4"/>
      <c r="DU44" s="13" t="s">
        <v>447</v>
      </c>
      <c r="DV44" s="4"/>
      <c r="DW44" s="4"/>
      <c r="DX44" s="4"/>
      <c r="DY44" s="4"/>
      <c r="DZ44" s="13" t="s">
        <v>447</v>
      </c>
      <c r="EA44" s="4"/>
      <c r="EB44" s="4"/>
      <c r="EC44" s="4"/>
      <c r="ED44" s="4"/>
      <c r="EE44" s="13" t="s">
        <v>525</v>
      </c>
      <c r="EF44" s="4"/>
      <c r="EG44" s="4"/>
      <c r="EH44" s="4"/>
      <c r="EI44" s="4"/>
      <c r="EJ44" s="13" t="s">
        <v>535</v>
      </c>
      <c r="EK44" s="4"/>
      <c r="EL44" s="4"/>
      <c r="EM44" s="4"/>
      <c r="EN44" s="4"/>
      <c r="EO44" s="13" t="s">
        <v>538</v>
      </c>
      <c r="EP44" s="4"/>
      <c r="EQ44" s="4"/>
      <c r="ER44" s="4"/>
      <c r="ES44" s="4"/>
      <c r="ET44" s="13" t="s">
        <v>545</v>
      </c>
      <c r="EU44" s="4"/>
      <c r="EV44" s="4"/>
      <c r="EW44" s="4"/>
      <c r="EX44" s="4"/>
      <c r="EY44" s="13" t="s">
        <v>538</v>
      </c>
      <c r="EZ44" s="4"/>
      <c r="FA44" s="4"/>
      <c r="FB44" s="4"/>
      <c r="FC44" s="4"/>
      <c r="FD44" s="13" t="s">
        <v>538</v>
      </c>
      <c r="FE44" s="4"/>
      <c r="FF44" s="4"/>
      <c r="FG44" s="4"/>
      <c r="FH44" s="4"/>
      <c r="FI44" s="13" t="s">
        <v>620</v>
      </c>
      <c r="FJ44" s="4"/>
      <c r="FK44" s="4"/>
      <c r="FL44" s="4"/>
      <c r="FM44" s="4"/>
      <c r="FO44" s="4"/>
      <c r="FP44" s="4"/>
      <c r="FQ44" s="4"/>
      <c r="FR44" s="4"/>
      <c r="FT44" s="4"/>
      <c r="FU44" s="4"/>
      <c r="FV44" s="4"/>
      <c r="FW44" s="4"/>
      <c r="FY44" s="4"/>
      <c r="FZ44" s="4"/>
      <c r="GA44" s="4"/>
      <c r="GB44" s="4"/>
    </row>
    <row r="45" spans="1:184" s="13" customFormat="1" x14ac:dyDescent="0.2">
      <c r="B45" s="24"/>
      <c r="D45" s="28"/>
      <c r="F45" s="28"/>
      <c r="T45" s="13" t="s">
        <v>188</v>
      </c>
      <c r="Y45" s="13" t="s">
        <v>299</v>
      </c>
      <c r="AD45" s="13" t="s">
        <v>299</v>
      </c>
      <c r="AI45" s="13" t="s">
        <v>299</v>
      </c>
      <c r="AN45" s="13" t="s">
        <v>326</v>
      </c>
      <c r="AS45" s="13" t="s">
        <v>299</v>
      </c>
      <c r="AX45" s="13" t="s">
        <v>299</v>
      </c>
      <c r="BC45" s="13" t="s">
        <v>299</v>
      </c>
      <c r="BD45" s="4"/>
      <c r="BE45" s="4"/>
      <c r="BF45" s="4"/>
      <c r="BG45" s="4"/>
      <c r="BH45" s="13" t="s">
        <v>370</v>
      </c>
      <c r="BI45" s="4"/>
      <c r="BJ45" s="4"/>
      <c r="BK45" s="4"/>
      <c r="BL45" s="4"/>
      <c r="BM45" s="13" t="s">
        <v>385</v>
      </c>
      <c r="BR45" s="13" t="s">
        <v>370</v>
      </c>
      <c r="BS45" s="4"/>
      <c r="BT45" s="4"/>
      <c r="BU45" s="4"/>
      <c r="BV45" s="4"/>
      <c r="BX45" s="4"/>
      <c r="BY45" s="4"/>
      <c r="BZ45" s="4"/>
      <c r="CA45" s="4"/>
      <c r="CB45" s="4"/>
      <c r="CC45" s="4"/>
      <c r="CD45" s="4"/>
      <c r="CE45" s="4"/>
      <c r="CF45" s="4"/>
      <c r="CG45" s="13" t="s">
        <v>436</v>
      </c>
      <c r="CH45" s="4"/>
      <c r="CI45" s="4"/>
      <c r="CJ45" s="4"/>
      <c r="CK45" s="4"/>
      <c r="CL45" s="13" t="s">
        <v>448</v>
      </c>
      <c r="CM45" s="4"/>
      <c r="CN45" s="4"/>
      <c r="CO45" s="4"/>
      <c r="CP45" s="4"/>
      <c r="CQ45" s="13" t="s">
        <v>451</v>
      </c>
      <c r="CR45" s="4"/>
      <c r="CS45" s="4"/>
      <c r="CT45" s="4"/>
      <c r="CU45" s="4"/>
      <c r="CV45" s="13" t="s">
        <v>464</v>
      </c>
      <c r="CW45" s="4"/>
      <c r="CX45" s="4"/>
      <c r="CY45" s="4"/>
      <c r="CZ45" s="4"/>
      <c r="DA45" s="13" t="s">
        <v>471</v>
      </c>
      <c r="DB45" s="4"/>
      <c r="DC45" s="4"/>
      <c r="DD45" s="4"/>
      <c r="DE45" s="4"/>
      <c r="DF45" s="13" t="s">
        <v>481</v>
      </c>
      <c r="DG45" s="4"/>
      <c r="DH45" s="4"/>
      <c r="DI45" s="4"/>
      <c r="DJ45" s="4"/>
      <c r="DK45" s="13" t="s">
        <v>496</v>
      </c>
      <c r="DL45" s="4"/>
      <c r="DM45" s="4"/>
      <c r="DN45" s="4"/>
      <c r="DO45" s="4"/>
      <c r="DP45" s="13" t="s">
        <v>505</v>
      </c>
      <c r="DQ45" s="4"/>
      <c r="DR45" s="4"/>
      <c r="DS45" s="4"/>
      <c r="DT45" s="4"/>
      <c r="DU45" s="13" t="s">
        <v>511</v>
      </c>
      <c r="DV45" s="4"/>
      <c r="DW45" s="4"/>
      <c r="DX45" s="4"/>
      <c r="DY45" s="4"/>
      <c r="DZ45" s="13" t="s">
        <v>511</v>
      </c>
      <c r="EA45" s="4"/>
      <c r="EB45" s="4"/>
      <c r="EC45" s="4"/>
      <c r="ED45" s="4"/>
      <c r="EE45" s="13" t="s">
        <v>526</v>
      </c>
      <c r="EF45" s="4"/>
      <c r="EG45" s="4"/>
      <c r="EH45" s="4"/>
      <c r="EI45" s="4"/>
      <c r="EJ45" s="13" t="s">
        <v>526</v>
      </c>
      <c r="EK45" s="4"/>
      <c r="EL45" s="4"/>
      <c r="EM45" s="4"/>
      <c r="EN45" s="4"/>
      <c r="EO45" s="13" t="s">
        <v>526</v>
      </c>
      <c r="EP45" s="4"/>
      <c r="EQ45" s="4"/>
      <c r="ER45" s="4"/>
      <c r="ES45" s="4"/>
      <c r="ET45" s="13" t="s">
        <v>544</v>
      </c>
      <c r="EU45" s="4"/>
      <c r="EV45" s="4"/>
      <c r="EW45" s="4"/>
      <c r="EX45" s="4"/>
      <c r="EY45" s="13" t="s">
        <v>544</v>
      </c>
      <c r="EZ45" s="4"/>
      <c r="FA45" s="4"/>
      <c r="FB45" s="4"/>
      <c r="FC45" s="4"/>
      <c r="FD45" s="13" t="s">
        <v>602</v>
      </c>
      <c r="FE45" s="4"/>
      <c r="FF45" s="4"/>
      <c r="FG45" s="4"/>
      <c r="FH45" s="4"/>
      <c r="FI45" s="13" t="s">
        <v>299</v>
      </c>
      <c r="FJ45" s="4"/>
      <c r="FK45" s="4"/>
      <c r="FL45" s="4"/>
      <c r="FM45" s="4"/>
      <c r="FO45" s="4"/>
      <c r="FP45" s="4"/>
      <c r="FQ45" s="4"/>
      <c r="FR45" s="4"/>
      <c r="FT45" s="4"/>
      <c r="FU45" s="4"/>
      <c r="FV45" s="4"/>
      <c r="FW45" s="4"/>
      <c r="FY45" s="4"/>
      <c r="FZ45" s="4"/>
      <c r="GA45" s="4"/>
      <c r="GB45" s="4"/>
    </row>
    <row r="46" spans="1:184" s="13" customFormat="1" ht="13.5" customHeight="1" x14ac:dyDescent="0.2">
      <c r="B46" s="24"/>
      <c r="D46" s="28"/>
      <c r="F46" s="28"/>
      <c r="T46" s="13" t="s">
        <v>148</v>
      </c>
      <c r="Y46" s="13" t="s">
        <v>183</v>
      </c>
      <c r="AD46" s="13" t="s">
        <v>183</v>
      </c>
      <c r="AI46" s="13" t="s">
        <v>183</v>
      </c>
      <c r="AS46" s="13" t="s">
        <v>180</v>
      </c>
      <c r="AX46" s="13" t="s">
        <v>183</v>
      </c>
      <c r="BC46" s="13" t="s">
        <v>183</v>
      </c>
      <c r="BD46" s="4"/>
      <c r="BE46" s="4"/>
      <c r="BF46" s="4"/>
      <c r="BG46" s="4"/>
      <c r="BI46" s="4"/>
      <c r="BJ46" s="4"/>
      <c r="BK46" s="4"/>
      <c r="BL46" s="4"/>
      <c r="BS46" s="4"/>
      <c r="BT46" s="4"/>
      <c r="BU46" s="4"/>
      <c r="BV46" s="4"/>
      <c r="BX46" s="4"/>
      <c r="BY46" s="4"/>
      <c r="BZ46" s="4"/>
      <c r="CA46" s="4"/>
      <c r="CB46" s="4"/>
      <c r="CC46" s="4"/>
      <c r="CD46" s="4"/>
      <c r="CE46" s="4"/>
      <c r="CF46" s="4"/>
      <c r="CH46" s="4"/>
      <c r="CI46" s="4"/>
      <c r="CJ46" s="4"/>
      <c r="CK46" s="4"/>
      <c r="CM46" s="4"/>
      <c r="CN46" s="4"/>
      <c r="CO46" s="4"/>
      <c r="CP46" s="4"/>
      <c r="CR46" s="4"/>
      <c r="CS46" s="4"/>
      <c r="CT46" s="4"/>
      <c r="CU46" s="4"/>
      <c r="CW46" s="4"/>
      <c r="CX46" s="4"/>
      <c r="CY46" s="4"/>
      <c r="CZ46" s="4"/>
      <c r="DB46" s="4"/>
      <c r="DC46" s="4"/>
      <c r="DD46" s="4"/>
      <c r="DE46" s="4"/>
      <c r="DG46" s="4"/>
      <c r="DH46" s="4"/>
      <c r="DI46" s="4"/>
      <c r="DJ46" s="4"/>
      <c r="DK46" s="13" t="s">
        <v>497</v>
      </c>
      <c r="DL46" s="4"/>
      <c r="DM46" s="4"/>
      <c r="DN46" s="4"/>
      <c r="DO46" s="4"/>
      <c r="DQ46" s="4"/>
      <c r="DR46" s="4"/>
      <c r="DS46" s="4"/>
      <c r="DT46" s="4"/>
      <c r="DV46" s="4"/>
      <c r="DW46" s="4"/>
      <c r="DX46" s="4"/>
      <c r="DY46" s="4"/>
      <c r="EA46" s="4"/>
      <c r="EB46" s="4"/>
      <c r="EC46" s="4"/>
      <c r="ED46" s="4"/>
      <c r="EE46" s="13" t="s">
        <v>183</v>
      </c>
      <c r="EF46" s="4"/>
      <c r="EG46" s="4"/>
      <c r="EH46" s="4"/>
      <c r="EI46" s="4"/>
      <c r="EJ46" s="13" t="s">
        <v>536</v>
      </c>
      <c r="EK46" s="4"/>
      <c r="EL46" s="4"/>
      <c r="EM46" s="4"/>
      <c r="EN46" s="4"/>
      <c r="EO46" s="13" t="s">
        <v>183</v>
      </c>
      <c r="EP46" s="4"/>
      <c r="EQ46" s="4"/>
      <c r="ER46" s="4"/>
      <c r="ES46" s="4"/>
      <c r="EU46" s="4"/>
      <c r="EV46" s="4"/>
      <c r="EW46" s="4"/>
      <c r="EX46" s="4"/>
      <c r="EZ46" s="4"/>
      <c r="FA46" s="4"/>
      <c r="FB46" s="4"/>
      <c r="FC46" s="4"/>
      <c r="FE46" s="4"/>
      <c r="FF46" s="4"/>
      <c r="FG46" s="4"/>
      <c r="FH46" s="4"/>
      <c r="FI46" s="13" t="s">
        <v>621</v>
      </c>
      <c r="FJ46" s="4"/>
      <c r="FK46" s="4"/>
      <c r="FL46" s="4"/>
      <c r="FM46" s="4"/>
      <c r="FO46" s="4"/>
      <c r="FP46" s="4"/>
      <c r="FQ46" s="4"/>
      <c r="FR46" s="4"/>
      <c r="FT46" s="4"/>
      <c r="FU46" s="4"/>
      <c r="FV46" s="4"/>
      <c r="FW46" s="4"/>
      <c r="FY46" s="4"/>
      <c r="FZ46" s="4"/>
      <c r="GA46" s="4"/>
      <c r="GB46" s="4"/>
    </row>
    <row r="47" spans="1:184" s="13" customFormat="1" ht="409.6" customHeight="1" x14ac:dyDescent="0.2">
      <c r="B47" s="24"/>
      <c r="D47" s="28"/>
      <c r="F47" s="28"/>
      <c r="O47" s="259"/>
      <c r="P47" s="260"/>
      <c r="Q47" s="260"/>
      <c r="R47" s="260"/>
      <c r="S47" s="261"/>
      <c r="T47" s="259"/>
      <c r="U47" s="260"/>
      <c r="V47" s="260"/>
      <c r="W47" s="260"/>
      <c r="X47" s="261"/>
      <c r="Y47" s="259"/>
      <c r="Z47" s="260"/>
      <c r="AA47" s="260"/>
      <c r="AB47" s="260"/>
      <c r="AC47" s="261"/>
      <c r="AD47" s="259"/>
      <c r="AE47" s="260"/>
      <c r="AF47" s="260"/>
      <c r="AG47" s="260"/>
      <c r="AH47" s="261"/>
      <c r="AI47" s="259"/>
      <c r="AJ47" s="260"/>
      <c r="AK47" s="260"/>
      <c r="AL47" s="260"/>
      <c r="AM47" s="261"/>
      <c r="AN47" s="259"/>
      <c r="AO47" s="260"/>
      <c r="AP47" s="260"/>
      <c r="AQ47" s="260"/>
      <c r="AR47" s="261"/>
      <c r="AS47" s="259" t="s">
        <v>334</v>
      </c>
      <c r="AT47" s="260"/>
      <c r="AU47" s="260"/>
      <c r="AV47" s="260"/>
      <c r="AW47" s="261"/>
      <c r="AX47" s="259" t="s">
        <v>341</v>
      </c>
      <c r="AY47" s="260"/>
      <c r="AZ47" s="260"/>
      <c r="BA47" s="260"/>
      <c r="BB47" s="261"/>
      <c r="BC47" s="259"/>
      <c r="BD47" s="260"/>
      <c r="BE47" s="260"/>
      <c r="BF47" s="260"/>
      <c r="BG47" s="261"/>
      <c r="BH47" s="259"/>
      <c r="BI47" s="260"/>
      <c r="BJ47" s="260"/>
      <c r="BK47" s="260"/>
      <c r="BL47" s="261"/>
      <c r="BM47" s="259" t="s">
        <v>389</v>
      </c>
      <c r="BN47" s="260"/>
      <c r="BO47" s="260"/>
      <c r="BP47" s="260"/>
      <c r="BQ47" s="261"/>
      <c r="BR47" s="259"/>
      <c r="BS47" s="260"/>
      <c r="BT47" s="260"/>
      <c r="BU47" s="260"/>
      <c r="BV47" s="261"/>
      <c r="BW47" s="259"/>
      <c r="BX47" s="260"/>
      <c r="BY47" s="260"/>
      <c r="BZ47" s="260"/>
      <c r="CA47" s="261"/>
      <c r="CB47" s="259" t="s">
        <v>434</v>
      </c>
      <c r="CC47" s="260"/>
      <c r="CD47" s="260"/>
      <c r="CE47" s="260"/>
      <c r="CF47" s="261"/>
      <c r="CG47" s="259"/>
      <c r="CH47" s="260"/>
      <c r="CI47" s="260"/>
      <c r="CJ47" s="260"/>
      <c r="CK47" s="261"/>
      <c r="CL47" s="259"/>
      <c r="CM47" s="260"/>
      <c r="CN47" s="260"/>
      <c r="CO47" s="260"/>
      <c r="CP47" s="261"/>
      <c r="CQ47" s="259"/>
      <c r="CR47" s="260"/>
      <c r="CS47" s="260"/>
      <c r="CT47" s="260"/>
      <c r="CU47" s="261"/>
      <c r="CV47" s="259"/>
      <c r="CW47" s="260"/>
      <c r="CX47" s="260"/>
      <c r="CY47" s="260"/>
      <c r="CZ47" s="261"/>
      <c r="DA47" s="259"/>
      <c r="DB47" s="260"/>
      <c r="DC47" s="260"/>
      <c r="DD47" s="260"/>
      <c r="DE47" s="261"/>
      <c r="DF47" s="259"/>
      <c r="DG47" s="260"/>
      <c r="DH47" s="260"/>
      <c r="DI47" s="260"/>
      <c r="DJ47" s="261"/>
      <c r="DK47" s="259"/>
      <c r="DL47" s="260"/>
      <c r="DM47" s="260"/>
      <c r="DN47" s="260"/>
      <c r="DO47" s="261"/>
      <c r="DP47" s="259"/>
      <c r="DQ47" s="260"/>
      <c r="DR47" s="260"/>
      <c r="DS47" s="260"/>
      <c r="DT47" s="261"/>
      <c r="DU47" s="259" t="s">
        <v>513</v>
      </c>
      <c r="DV47" s="260"/>
      <c r="DW47" s="260"/>
      <c r="DX47" s="260"/>
      <c r="DY47" s="261"/>
      <c r="DZ47" s="259" t="s">
        <v>521</v>
      </c>
      <c r="EA47" s="260"/>
      <c r="EB47" s="260"/>
      <c r="EC47" s="260"/>
      <c r="ED47" s="261"/>
      <c r="EE47" s="259"/>
      <c r="EF47" s="260"/>
      <c r="EG47" s="260"/>
      <c r="EH47" s="260"/>
      <c r="EI47" s="261"/>
      <c r="EJ47" s="259"/>
      <c r="EK47" s="260"/>
      <c r="EL47" s="260"/>
      <c r="EM47" s="260"/>
      <c r="EN47" s="261"/>
      <c r="EO47" s="259"/>
      <c r="EP47" s="260"/>
      <c r="EQ47" s="260"/>
      <c r="ER47" s="260"/>
      <c r="ES47" s="261"/>
      <c r="ET47" s="259" t="s">
        <v>582</v>
      </c>
      <c r="EU47" s="260"/>
      <c r="EV47" s="260"/>
      <c r="EW47" s="260"/>
      <c r="EX47" s="261"/>
      <c r="EY47" s="259"/>
      <c r="EZ47" s="260"/>
      <c r="FA47" s="260"/>
      <c r="FB47" s="260"/>
      <c r="FC47" s="261"/>
      <c r="FD47" s="259"/>
      <c r="FE47" s="260"/>
      <c r="FF47" s="260"/>
      <c r="FG47" s="260"/>
      <c r="FH47" s="261"/>
      <c r="FI47" s="259"/>
      <c r="FJ47" s="260"/>
      <c r="FK47" s="260"/>
      <c r="FL47" s="260"/>
      <c r="FM47" s="261"/>
      <c r="FN47" s="259"/>
      <c r="FO47" s="260"/>
      <c r="FP47" s="260"/>
      <c r="FQ47" s="260"/>
      <c r="FR47" s="261"/>
      <c r="FS47" s="259"/>
      <c r="FT47" s="260"/>
      <c r="FU47" s="260"/>
      <c r="FV47" s="260"/>
      <c r="FW47" s="261"/>
      <c r="FX47" s="259"/>
      <c r="FY47" s="260"/>
      <c r="FZ47" s="260"/>
      <c r="GA47" s="260"/>
      <c r="GB47" s="261"/>
    </row>
    <row r="48" spans="1:184" s="13" customFormat="1" x14ac:dyDescent="0.2">
      <c r="B48" s="24"/>
      <c r="D48" s="28"/>
      <c r="F48" s="28"/>
    </row>
    <row r="49" spans="2:184" s="4" customFormat="1" x14ac:dyDescent="0.2">
      <c r="D49" s="11"/>
      <c r="F49" s="11"/>
      <c r="O49" s="255" t="s">
        <v>82</v>
      </c>
      <c r="P49" s="255"/>
      <c r="Q49" s="255"/>
      <c r="R49" s="255"/>
      <c r="S49" s="255"/>
      <c r="T49" s="255" t="s">
        <v>82</v>
      </c>
      <c r="U49" s="255"/>
      <c r="V49" s="255"/>
      <c r="W49" s="255"/>
      <c r="X49" s="255"/>
      <c r="Y49" s="255" t="s">
        <v>82</v>
      </c>
      <c r="Z49" s="255"/>
      <c r="AA49" s="255"/>
      <c r="AB49" s="255"/>
      <c r="AC49" s="255"/>
      <c r="AD49" s="255" t="s">
        <v>82</v>
      </c>
      <c r="AE49" s="255"/>
      <c r="AF49" s="255"/>
      <c r="AG49" s="255"/>
      <c r="AH49" s="255"/>
      <c r="AI49" s="255" t="s">
        <v>82</v>
      </c>
      <c r="AJ49" s="255"/>
      <c r="AK49" s="255"/>
      <c r="AL49" s="255"/>
      <c r="AM49" s="255"/>
      <c r="AN49" s="255" t="s">
        <v>82</v>
      </c>
      <c r="AO49" s="255"/>
      <c r="AP49" s="255"/>
      <c r="AQ49" s="255"/>
      <c r="AR49" s="255"/>
      <c r="AS49" s="255" t="s">
        <v>82</v>
      </c>
      <c r="AT49" s="255"/>
      <c r="AU49" s="255"/>
      <c r="AV49" s="255"/>
      <c r="AW49" s="255"/>
      <c r="AX49" s="255" t="s">
        <v>82</v>
      </c>
      <c r="AY49" s="255"/>
      <c r="AZ49" s="255"/>
      <c r="BA49" s="255"/>
      <c r="BB49" s="255"/>
      <c r="BC49" s="255" t="s">
        <v>82</v>
      </c>
      <c r="BD49" s="255"/>
      <c r="BE49" s="255"/>
      <c r="BF49" s="255"/>
      <c r="BG49" s="255"/>
      <c r="BH49" s="255" t="s">
        <v>82</v>
      </c>
      <c r="BI49" s="255"/>
      <c r="BJ49" s="255"/>
      <c r="BK49" s="255"/>
      <c r="BL49" s="255"/>
      <c r="BM49" s="255" t="s">
        <v>82</v>
      </c>
      <c r="BN49" s="255"/>
      <c r="BO49" s="255"/>
      <c r="BP49" s="255"/>
      <c r="BQ49" s="255"/>
      <c r="BR49" s="255" t="s">
        <v>82</v>
      </c>
      <c r="BS49" s="255"/>
      <c r="BT49" s="255"/>
      <c r="BU49" s="255"/>
      <c r="BV49" s="255"/>
      <c r="BW49" s="255"/>
      <c r="BX49" s="255"/>
      <c r="BY49" s="255"/>
      <c r="BZ49" s="255"/>
      <c r="CA49" s="255"/>
      <c r="CB49" s="255"/>
      <c r="CC49" s="255"/>
      <c r="CD49" s="255"/>
      <c r="CE49" s="255"/>
      <c r="CF49" s="255"/>
      <c r="CG49" s="255" t="s">
        <v>82</v>
      </c>
      <c r="CH49" s="255"/>
      <c r="CI49" s="255"/>
      <c r="CJ49" s="255"/>
      <c r="CK49" s="255"/>
      <c r="CL49" s="255" t="s">
        <v>82</v>
      </c>
      <c r="CM49" s="255"/>
      <c r="CN49" s="255"/>
      <c r="CO49" s="255"/>
      <c r="CP49" s="255"/>
      <c r="CQ49" s="255" t="s">
        <v>82</v>
      </c>
      <c r="CR49" s="255"/>
      <c r="CS49" s="255"/>
      <c r="CT49" s="255"/>
      <c r="CU49" s="255"/>
      <c r="CV49" s="255" t="s">
        <v>82</v>
      </c>
      <c r="CW49" s="255"/>
      <c r="CX49" s="255"/>
      <c r="CY49" s="255"/>
      <c r="CZ49" s="255"/>
      <c r="DA49" s="255" t="s">
        <v>82</v>
      </c>
      <c r="DB49" s="255"/>
      <c r="DC49" s="255"/>
      <c r="DD49" s="255"/>
      <c r="DE49" s="255"/>
      <c r="DF49" s="255" t="s">
        <v>82</v>
      </c>
      <c r="DG49" s="255"/>
      <c r="DH49" s="255"/>
      <c r="DI49" s="255"/>
      <c r="DJ49" s="255"/>
      <c r="DK49" s="255" t="s">
        <v>82</v>
      </c>
      <c r="DL49" s="255"/>
      <c r="DM49" s="255"/>
      <c r="DN49" s="255"/>
      <c r="DO49" s="255"/>
      <c r="DP49" s="255" t="s">
        <v>82</v>
      </c>
      <c r="DQ49" s="255"/>
      <c r="DR49" s="255"/>
      <c r="DS49" s="255"/>
      <c r="DT49" s="255"/>
      <c r="DU49" s="255" t="s">
        <v>82</v>
      </c>
      <c r="DV49" s="255"/>
      <c r="DW49" s="255"/>
      <c r="DX49" s="255"/>
      <c r="DY49" s="255"/>
      <c r="DZ49" s="255" t="s">
        <v>82</v>
      </c>
      <c r="EA49" s="255"/>
      <c r="EB49" s="255"/>
      <c r="EC49" s="255"/>
      <c r="ED49" s="255"/>
      <c r="EE49" s="255" t="s">
        <v>82</v>
      </c>
      <c r="EF49" s="255"/>
      <c r="EG49" s="255"/>
      <c r="EH49" s="255"/>
      <c r="EI49" s="255"/>
      <c r="EJ49" s="255" t="s">
        <v>82</v>
      </c>
      <c r="EK49" s="255"/>
      <c r="EL49" s="255"/>
      <c r="EM49" s="255"/>
      <c r="EN49" s="255"/>
      <c r="EO49" s="268" t="s">
        <v>493</v>
      </c>
      <c r="EP49" s="268"/>
      <c r="EQ49" s="268"/>
      <c r="ER49" s="268"/>
      <c r="ES49" s="268"/>
      <c r="ET49" s="272" t="s">
        <v>82</v>
      </c>
      <c r="EU49" s="272"/>
      <c r="EV49" s="272"/>
      <c r="EW49" s="272"/>
      <c r="EX49" s="272"/>
      <c r="EY49" s="272" t="s">
        <v>82</v>
      </c>
      <c r="EZ49" s="272"/>
      <c r="FA49" s="272"/>
      <c r="FB49" s="272"/>
      <c r="FC49" s="272"/>
      <c r="FD49" s="272" t="s">
        <v>82</v>
      </c>
      <c r="FE49" s="272"/>
      <c r="FF49" s="272"/>
      <c r="FG49" s="272"/>
      <c r="FH49" s="272"/>
      <c r="FI49" s="272" t="s">
        <v>82</v>
      </c>
      <c r="FJ49" s="272"/>
      <c r="FK49" s="272"/>
      <c r="FL49" s="272"/>
      <c r="FM49" s="272"/>
      <c r="FN49" s="292"/>
      <c r="FO49" s="293"/>
      <c r="FP49" s="293"/>
      <c r="FQ49" s="293"/>
      <c r="FR49" s="294"/>
      <c r="FS49" s="292"/>
      <c r="FT49" s="293"/>
      <c r="FU49" s="293"/>
      <c r="FV49" s="293"/>
      <c r="FW49" s="294"/>
      <c r="FX49" s="292"/>
      <c r="FY49" s="293"/>
      <c r="FZ49" s="293"/>
      <c r="GA49" s="293"/>
      <c r="GB49" s="294"/>
    </row>
    <row r="50" spans="2:184" s="13" customFormat="1" x14ac:dyDescent="0.2">
      <c r="B50" s="24"/>
      <c r="D50" s="28"/>
      <c r="F50" s="28"/>
    </row>
    <row r="51" spans="2:184" s="132" customFormat="1" ht="27.75" customHeight="1" x14ac:dyDescent="0.2">
      <c r="D51" s="133"/>
      <c r="F51" s="133"/>
      <c r="T51" s="267" t="s">
        <v>288</v>
      </c>
      <c r="U51" s="267"/>
      <c r="V51" s="267"/>
      <c r="W51" s="267"/>
      <c r="X51" s="267"/>
      <c r="Y51" s="267" t="s">
        <v>296</v>
      </c>
      <c r="Z51" s="267"/>
      <c r="AA51" s="267"/>
      <c r="AB51" s="267"/>
      <c r="AC51" s="267"/>
      <c r="AD51" s="267" t="s">
        <v>307</v>
      </c>
      <c r="AE51" s="267"/>
      <c r="AF51" s="267"/>
      <c r="AG51" s="267"/>
      <c r="AH51" s="267"/>
      <c r="AI51" s="267" t="s">
        <v>307</v>
      </c>
      <c r="AJ51" s="267"/>
      <c r="AK51" s="267"/>
      <c r="AL51" s="267"/>
      <c r="AM51" s="267"/>
      <c r="AN51" s="267" t="s">
        <v>329</v>
      </c>
      <c r="AO51" s="267"/>
      <c r="AP51" s="267"/>
      <c r="AQ51" s="267"/>
      <c r="AR51" s="267"/>
      <c r="AS51" s="267" t="s">
        <v>333</v>
      </c>
      <c r="AT51" s="267"/>
      <c r="AU51" s="267"/>
      <c r="AV51" s="267"/>
      <c r="AW51" s="267"/>
      <c r="AX51" s="267" t="s">
        <v>342</v>
      </c>
      <c r="AY51" s="267"/>
      <c r="AZ51" s="267"/>
      <c r="BA51" s="267"/>
      <c r="BB51" s="267"/>
      <c r="BC51" s="267" t="s">
        <v>369</v>
      </c>
      <c r="BD51" s="267"/>
      <c r="BE51" s="267"/>
      <c r="BF51" s="267"/>
      <c r="BG51" s="267"/>
      <c r="BH51" s="267" t="s">
        <v>375</v>
      </c>
      <c r="BI51" s="267"/>
      <c r="BJ51" s="267"/>
      <c r="BK51" s="267"/>
      <c r="BL51" s="267"/>
      <c r="BM51" s="267" t="s">
        <v>388</v>
      </c>
      <c r="BN51" s="267"/>
      <c r="BO51" s="267"/>
      <c r="BP51" s="267"/>
      <c r="BQ51" s="267"/>
      <c r="BR51" s="267" t="s">
        <v>400</v>
      </c>
      <c r="BS51" s="267"/>
      <c r="BT51" s="267"/>
      <c r="BU51" s="267"/>
      <c r="BV51" s="267"/>
      <c r="BW51" s="267"/>
      <c r="BX51" s="267"/>
      <c r="BY51" s="267"/>
      <c r="BZ51" s="267"/>
      <c r="CA51" s="267"/>
      <c r="CB51" s="267"/>
      <c r="CC51" s="267"/>
      <c r="CD51" s="267"/>
      <c r="CE51" s="267"/>
      <c r="CF51" s="267"/>
      <c r="CG51" s="267" t="s">
        <v>400</v>
      </c>
      <c r="CH51" s="267"/>
      <c r="CI51" s="267"/>
      <c r="CJ51" s="267"/>
      <c r="CK51" s="267"/>
      <c r="CL51" s="267" t="s">
        <v>288</v>
      </c>
      <c r="CM51" s="267"/>
      <c r="CN51" s="267"/>
      <c r="CO51" s="267"/>
      <c r="CP51" s="267"/>
      <c r="CQ51" s="267" t="s">
        <v>455</v>
      </c>
      <c r="CR51" s="267"/>
      <c r="CS51" s="267"/>
      <c r="CT51" s="267"/>
      <c r="CU51" s="267"/>
      <c r="CV51" s="267" t="s">
        <v>465</v>
      </c>
      <c r="CW51" s="267"/>
      <c r="CX51" s="267"/>
      <c r="CY51" s="267"/>
      <c r="CZ51" s="267"/>
      <c r="DA51" s="267" t="s">
        <v>474</v>
      </c>
      <c r="DB51" s="267"/>
      <c r="DC51" s="267"/>
      <c r="DD51" s="267"/>
      <c r="DE51" s="267"/>
      <c r="DF51" s="267" t="s">
        <v>492</v>
      </c>
      <c r="DG51" s="267"/>
      <c r="DH51" s="267"/>
      <c r="DI51" s="267"/>
      <c r="DJ51" s="267"/>
      <c r="DK51" s="267" t="s">
        <v>388</v>
      </c>
      <c r="DL51" s="267"/>
      <c r="DM51" s="267"/>
      <c r="DN51" s="267"/>
      <c r="DO51" s="267"/>
      <c r="DP51" s="267" t="s">
        <v>506</v>
      </c>
      <c r="DQ51" s="267"/>
      <c r="DR51" s="267"/>
      <c r="DS51" s="267"/>
      <c r="DT51" s="267"/>
      <c r="DU51" s="267" t="s">
        <v>512</v>
      </c>
      <c r="DV51" s="267"/>
      <c r="DW51" s="267"/>
      <c r="DX51" s="267"/>
      <c r="DY51" s="267"/>
      <c r="DZ51" s="267" t="s">
        <v>520</v>
      </c>
      <c r="EA51" s="267"/>
      <c r="EB51" s="267"/>
      <c r="EC51" s="267"/>
      <c r="ED51" s="267"/>
      <c r="EE51" s="267" t="s">
        <v>527</v>
      </c>
      <c r="EF51" s="267"/>
      <c r="EG51" s="267"/>
      <c r="EH51" s="267"/>
      <c r="EI51" s="267"/>
      <c r="EJ51" s="267" t="s">
        <v>537</v>
      </c>
      <c r="EK51" s="267"/>
      <c r="EL51" s="267"/>
      <c r="EM51" s="267"/>
      <c r="EN51" s="267"/>
      <c r="EO51" s="267" t="s">
        <v>296</v>
      </c>
      <c r="EP51" s="267"/>
      <c r="EQ51" s="267"/>
      <c r="ER51" s="267"/>
      <c r="ES51" s="267"/>
      <c r="ET51" s="267" t="s">
        <v>555</v>
      </c>
      <c r="EU51" s="267"/>
      <c r="EV51" s="267"/>
      <c r="EW51" s="267"/>
      <c r="EX51" s="267"/>
      <c r="EY51" s="267" t="s">
        <v>307</v>
      </c>
      <c r="EZ51" s="267"/>
      <c r="FA51" s="267"/>
      <c r="FB51" s="267"/>
      <c r="FC51" s="267"/>
      <c r="FD51" s="267" t="s">
        <v>622</v>
      </c>
      <c r="FE51" s="267"/>
      <c r="FF51" s="267"/>
      <c r="FG51" s="267"/>
      <c r="FH51" s="267"/>
      <c r="FI51" s="267" t="s">
        <v>506</v>
      </c>
      <c r="FJ51" s="267"/>
      <c r="FK51" s="267"/>
      <c r="FL51" s="267"/>
      <c r="FM51" s="267"/>
      <c r="FN51" s="256"/>
      <c r="FO51" s="257"/>
      <c r="FP51" s="257"/>
      <c r="FQ51" s="257"/>
      <c r="FR51" s="258"/>
      <c r="FS51" s="256"/>
      <c r="FT51" s="257"/>
      <c r="FU51" s="257"/>
      <c r="FV51" s="257"/>
      <c r="FW51" s="258"/>
      <c r="FX51" s="256"/>
      <c r="FY51" s="257"/>
      <c r="FZ51" s="257"/>
      <c r="GA51" s="257"/>
      <c r="GB51" s="258"/>
    </row>
    <row r="52" spans="2:184" s="13" customFormat="1" ht="13.5" customHeight="1" x14ac:dyDescent="0.2">
      <c r="B52" s="24"/>
      <c r="D52" s="28"/>
      <c r="F52" s="28"/>
    </row>
    <row r="53" spans="2:184" s="13" customFormat="1" x14ac:dyDescent="0.2">
      <c r="B53" s="24"/>
      <c r="D53" s="28"/>
      <c r="F53" s="28"/>
      <c r="AX53" s="266" t="s">
        <v>140</v>
      </c>
      <c r="AY53" s="266"/>
      <c r="AZ53" s="266"/>
      <c r="BA53" s="266"/>
      <c r="BB53" s="266"/>
      <c r="CV53" s="266" t="s">
        <v>146</v>
      </c>
      <c r="CW53" s="266"/>
      <c r="CX53" s="266"/>
      <c r="CY53" s="266"/>
      <c r="CZ53" s="266"/>
      <c r="EJ53" s="266" t="s">
        <v>145</v>
      </c>
      <c r="EK53" s="266"/>
      <c r="EL53" s="266"/>
      <c r="EM53" s="266"/>
      <c r="EN53" s="266"/>
    </row>
    <row r="54" spans="2:184" s="13" customFormat="1" x14ac:dyDescent="0.2">
      <c r="B54" s="24"/>
      <c r="D54" s="28"/>
      <c r="F54" s="28"/>
    </row>
    <row r="55" spans="2:184" s="13" customFormat="1" x14ac:dyDescent="0.2">
      <c r="B55" s="24"/>
      <c r="D55" s="28"/>
      <c r="F55" s="28"/>
    </row>
    <row r="56" spans="2:184" s="13" customFormat="1" x14ac:dyDescent="0.2">
      <c r="B56" s="24"/>
      <c r="D56" s="28"/>
      <c r="F56" s="28"/>
    </row>
    <row r="57" spans="2:184" s="13" customFormat="1" x14ac:dyDescent="0.2">
      <c r="B57" s="24"/>
      <c r="D57" s="28"/>
      <c r="F57" s="28"/>
    </row>
    <row r="58" spans="2:184" s="13" customFormat="1" x14ac:dyDescent="0.2">
      <c r="B58" s="24"/>
      <c r="D58" s="28"/>
      <c r="F58" s="28"/>
    </row>
    <row r="59" spans="2:184" s="13" customFormat="1" x14ac:dyDescent="0.2">
      <c r="B59" s="24"/>
      <c r="D59" s="28"/>
      <c r="F59" s="28"/>
    </row>
    <row r="60" spans="2:184" s="13" customFormat="1" x14ac:dyDescent="0.2">
      <c r="B60" s="24"/>
      <c r="D60" s="28"/>
      <c r="F60" s="28"/>
    </row>
    <row r="61" spans="2:184" s="13" customFormat="1" x14ac:dyDescent="0.2">
      <c r="B61" s="24"/>
      <c r="D61" s="28"/>
      <c r="F61" s="28"/>
    </row>
    <row r="62" spans="2:184" s="13" customFormat="1" x14ac:dyDescent="0.2">
      <c r="B62" s="24"/>
      <c r="D62" s="28"/>
      <c r="F62" s="28"/>
    </row>
    <row r="63" spans="2:184" s="13" customFormat="1" x14ac:dyDescent="0.2">
      <c r="B63" s="24"/>
      <c r="D63" s="28"/>
      <c r="F63" s="28"/>
    </row>
    <row r="64" spans="2:184" s="13" customFormat="1" x14ac:dyDescent="0.2">
      <c r="B64" s="24"/>
      <c r="D64" s="28"/>
      <c r="F64" s="28"/>
    </row>
    <row r="65" spans="2:6" s="13" customFormat="1" x14ac:dyDescent="0.2">
      <c r="B65" s="24"/>
      <c r="D65" s="28"/>
      <c r="F65" s="28"/>
    </row>
    <row r="66" spans="2:6" s="13" customFormat="1" x14ac:dyDescent="0.2">
      <c r="B66" s="24"/>
      <c r="D66" s="28"/>
      <c r="F66" s="28"/>
    </row>
    <row r="67" spans="2:6" s="13" customFormat="1" x14ac:dyDescent="0.2">
      <c r="B67" s="24"/>
      <c r="D67" s="28"/>
      <c r="F67" s="28"/>
    </row>
    <row r="68" spans="2:6" s="13" customFormat="1" x14ac:dyDescent="0.2">
      <c r="B68" s="24"/>
      <c r="D68" s="28"/>
      <c r="F68" s="28"/>
    </row>
    <row r="69" spans="2:6" s="13" customFormat="1" x14ac:dyDescent="0.2">
      <c r="B69" s="24"/>
      <c r="D69" s="28"/>
      <c r="F69" s="28"/>
    </row>
  </sheetData>
  <mergeCells count="321">
    <mergeCell ref="FX51:GB51"/>
    <mergeCell ref="EJ53:EN53"/>
    <mergeCell ref="AD51:AH51"/>
    <mergeCell ref="T51:X51"/>
    <mergeCell ref="AN51:AR51"/>
    <mergeCell ref="DP51:DT51"/>
    <mergeCell ref="CB51:CF51"/>
    <mergeCell ref="CQ51:CU51"/>
    <mergeCell ref="CV51:CZ51"/>
    <mergeCell ref="DA51:DE51"/>
    <mergeCell ref="DF51:DJ51"/>
    <mergeCell ref="AX53:BB53"/>
    <mergeCell ref="BC51:BG51"/>
    <mergeCell ref="BH51:BL51"/>
    <mergeCell ref="BM51:BQ51"/>
    <mergeCell ref="BR51:BV51"/>
    <mergeCell ref="CG51:CK51"/>
    <mergeCell ref="CL51:CP51"/>
    <mergeCell ref="AI51:AM51"/>
    <mergeCell ref="Y51:AC51"/>
    <mergeCell ref="AX51:BB51"/>
    <mergeCell ref="DU51:DY51"/>
    <mergeCell ref="EE51:EI51"/>
    <mergeCell ref="FN51:FR51"/>
    <mergeCell ref="AX49:BB49"/>
    <mergeCell ref="BH49:BL49"/>
    <mergeCell ref="BR49:BV49"/>
    <mergeCell ref="AX40:BB40"/>
    <mergeCell ref="AX3:BB3"/>
    <mergeCell ref="CL40:CP40"/>
    <mergeCell ref="BH47:BL47"/>
    <mergeCell ref="BC49:BG49"/>
    <mergeCell ref="CG39:CK39"/>
    <mergeCell ref="BR40:BV40"/>
    <mergeCell ref="BM40:BQ40"/>
    <mergeCell ref="BM49:BQ49"/>
    <mergeCell ref="BW47:CA47"/>
    <mergeCell ref="BW49:CA49"/>
    <mergeCell ref="CG40:CK40"/>
    <mergeCell ref="CQ39:CU39"/>
    <mergeCell ref="DB37:DE37"/>
    <mergeCell ref="BR39:BV39"/>
    <mergeCell ref="DQ37:DT37"/>
    <mergeCell ref="CC37:CF37"/>
    <mergeCell ref="BX37:CA37"/>
    <mergeCell ref="BW39:CA39"/>
    <mergeCell ref="CB39:CF39"/>
    <mergeCell ref="CW37:CZ37"/>
    <mergeCell ref="DK39:DO39"/>
    <mergeCell ref="DA39:DE39"/>
    <mergeCell ref="DF39:DJ39"/>
    <mergeCell ref="CL39:CP39"/>
    <mergeCell ref="DP39:DT39"/>
    <mergeCell ref="CM37:CP37"/>
    <mergeCell ref="DF3:DJ3"/>
    <mergeCell ref="DZ3:ED3"/>
    <mergeCell ref="DL37:DO37"/>
    <mergeCell ref="CQ3:CU3"/>
    <mergeCell ref="CQ2:CU2"/>
    <mergeCell ref="ET3:EX3"/>
    <mergeCell ref="EY2:FC2"/>
    <mergeCell ref="BR3:BV3"/>
    <mergeCell ref="CH37:CK37"/>
    <mergeCell ref="BW2:CA2"/>
    <mergeCell ref="EO2:ES2"/>
    <mergeCell ref="EF37:EI37"/>
    <mergeCell ref="CL2:CP2"/>
    <mergeCell ref="CL3:CP3"/>
    <mergeCell ref="CG3:CK3"/>
    <mergeCell ref="CG2:CK2"/>
    <mergeCell ref="CR37:CU37"/>
    <mergeCell ref="DG37:DJ37"/>
    <mergeCell ref="CG1:CK1"/>
    <mergeCell ref="CL1:CP1"/>
    <mergeCell ref="CB1:CF1"/>
    <mergeCell ref="CQ1:CU1"/>
    <mergeCell ref="AS2:AW2"/>
    <mergeCell ref="FD3:FH3"/>
    <mergeCell ref="DK1:DO1"/>
    <mergeCell ref="EO3:ES3"/>
    <mergeCell ref="FD1:FH1"/>
    <mergeCell ref="EY1:FC1"/>
    <mergeCell ref="FD2:FH2"/>
    <mergeCell ref="EJ1:EN1"/>
    <mergeCell ref="DK3:DO3"/>
    <mergeCell ref="DK2:DO2"/>
    <mergeCell ref="CB2:CF2"/>
    <mergeCell ref="CB3:CF3"/>
    <mergeCell ref="BW1:CA1"/>
    <mergeCell ref="BW3:CA3"/>
    <mergeCell ref="CV1:CZ1"/>
    <mergeCell ref="CV2:CZ2"/>
    <mergeCell ref="DF1:DJ1"/>
    <mergeCell ref="DA1:DE1"/>
    <mergeCell ref="DU1:DY1"/>
    <mergeCell ref="ET2:EX2"/>
    <mergeCell ref="Y40:AC40"/>
    <mergeCell ref="AI3:AM3"/>
    <mergeCell ref="AJ37:AM37"/>
    <mergeCell ref="AE37:AH37"/>
    <mergeCell ref="O40:S40"/>
    <mergeCell ref="BH2:BL2"/>
    <mergeCell ref="AT37:AW37"/>
    <mergeCell ref="AY37:BB37"/>
    <mergeCell ref="BI37:BL37"/>
    <mergeCell ref="BC2:BG2"/>
    <mergeCell ref="BC3:BG3"/>
    <mergeCell ref="AD40:AH40"/>
    <mergeCell ref="AN39:AR39"/>
    <mergeCell ref="AN40:AR40"/>
    <mergeCell ref="BH40:BL40"/>
    <mergeCell ref="AS39:AW39"/>
    <mergeCell ref="T2:X2"/>
    <mergeCell ref="AD2:AH2"/>
    <mergeCell ref="Z37:AC37"/>
    <mergeCell ref="Y3:AC3"/>
    <mergeCell ref="AD3:AH3"/>
    <mergeCell ref="Y2:AC2"/>
    <mergeCell ref="AS3:AW3"/>
    <mergeCell ref="BH3:BL3"/>
    <mergeCell ref="O3:S3"/>
    <mergeCell ref="T3:X3"/>
    <mergeCell ref="AS1:AW1"/>
    <mergeCell ref="AX1:BB1"/>
    <mergeCell ref="BM1:BQ1"/>
    <mergeCell ref="AN1:AR1"/>
    <mergeCell ref="AN2:AR2"/>
    <mergeCell ref="BC1:BG1"/>
    <mergeCell ref="BR1:BV1"/>
    <mergeCell ref="BH1:BL1"/>
    <mergeCell ref="AD1:AH1"/>
    <mergeCell ref="AI1:AM1"/>
    <mergeCell ref="O1:S1"/>
    <mergeCell ref="T1:X1"/>
    <mergeCell ref="Y1:AC1"/>
    <mergeCell ref="O2:S2"/>
    <mergeCell ref="AX2:BB2"/>
    <mergeCell ref="U37:X37"/>
    <mergeCell ref="AD39:AH39"/>
    <mergeCell ref="BR2:BV2"/>
    <mergeCell ref="BD37:BG37"/>
    <mergeCell ref="AN3:AR3"/>
    <mergeCell ref="AO37:AR37"/>
    <mergeCell ref="BM39:BQ39"/>
    <mergeCell ref="BM2:BQ2"/>
    <mergeCell ref="BM3:BQ3"/>
    <mergeCell ref="BN37:BQ37"/>
    <mergeCell ref="BS37:BV37"/>
    <mergeCell ref="BH39:BL39"/>
    <mergeCell ref="BC39:BG39"/>
    <mergeCell ref="AI2:AM2"/>
    <mergeCell ref="AI39:AM39"/>
    <mergeCell ref="Y39:AC39"/>
    <mergeCell ref="T39:X39"/>
    <mergeCell ref="AX39:BB39"/>
    <mergeCell ref="A2:A4"/>
    <mergeCell ref="N2:N4"/>
    <mergeCell ref="B2:B4"/>
    <mergeCell ref="I2:I4"/>
    <mergeCell ref="D2:D4"/>
    <mergeCell ref="M2:M4"/>
    <mergeCell ref="K2:K4"/>
    <mergeCell ref="H2:H4"/>
    <mergeCell ref="E2:E4"/>
    <mergeCell ref="J2:J4"/>
    <mergeCell ref="C2:C4"/>
    <mergeCell ref="G2:G4"/>
    <mergeCell ref="L2:L4"/>
    <mergeCell ref="F2:F4"/>
    <mergeCell ref="P37:S37"/>
    <mergeCell ref="O47:S47"/>
    <mergeCell ref="T40:X40"/>
    <mergeCell ref="AI40:AM40"/>
    <mergeCell ref="AN47:AR47"/>
    <mergeCell ref="BC40:BG40"/>
    <mergeCell ref="CL49:CP49"/>
    <mergeCell ref="CG47:CK47"/>
    <mergeCell ref="BW40:CA40"/>
    <mergeCell ref="AD47:AH47"/>
    <mergeCell ref="O49:S49"/>
    <mergeCell ref="T49:X49"/>
    <mergeCell ref="Y49:AC49"/>
    <mergeCell ref="AD49:AH49"/>
    <mergeCell ref="AI49:AM49"/>
    <mergeCell ref="Y47:AC47"/>
    <mergeCell ref="BC47:BG47"/>
    <mergeCell ref="AX47:BB47"/>
    <mergeCell ref="AS47:AW47"/>
    <mergeCell ref="T47:X47"/>
    <mergeCell ref="BM47:BQ47"/>
    <mergeCell ref="AI47:AM47"/>
    <mergeCell ref="AN49:AR49"/>
    <mergeCell ref="AS49:AW49"/>
    <mergeCell ref="FX49:GB49"/>
    <mergeCell ref="FY37:GB37"/>
    <mergeCell ref="FX39:GB39"/>
    <mergeCell ref="FX40:GB40"/>
    <mergeCell ref="FX2:GB2"/>
    <mergeCell ref="FX3:GB3"/>
    <mergeCell ref="FX1:GB1"/>
    <mergeCell ref="FX47:GB47"/>
    <mergeCell ref="CB40:CF40"/>
    <mergeCell ref="EJ3:EN3"/>
    <mergeCell ref="EE2:EI2"/>
    <mergeCell ref="EK37:EN37"/>
    <mergeCell ref="EE3:EI3"/>
    <mergeCell ref="DV37:DY37"/>
    <mergeCell ref="EA37:ED37"/>
    <mergeCell ref="EZ37:FC37"/>
    <mergeCell ref="EU37:EX37"/>
    <mergeCell ref="CV3:CZ3"/>
    <mergeCell ref="DF2:DJ2"/>
    <mergeCell ref="DU2:DY2"/>
    <mergeCell ref="DZ2:ED2"/>
    <mergeCell ref="DU3:DY3"/>
    <mergeCell ref="DA3:DE3"/>
    <mergeCell ref="DA2:DE2"/>
    <mergeCell ref="FS3:FW3"/>
    <mergeCell ref="FS1:FW1"/>
    <mergeCell ref="FS2:FW2"/>
    <mergeCell ref="FN1:FR1"/>
    <mergeCell ref="FN2:FR2"/>
    <mergeCell ref="FN3:FR3"/>
    <mergeCell ref="FS49:FW49"/>
    <mergeCell ref="FD40:FH40"/>
    <mergeCell ref="ET1:EX1"/>
    <mergeCell ref="FI1:FM1"/>
    <mergeCell ref="FI2:FM2"/>
    <mergeCell ref="FI3:FM3"/>
    <mergeCell ref="EY3:FC3"/>
    <mergeCell ref="EY39:FC39"/>
    <mergeCell ref="FN39:FR39"/>
    <mergeCell ref="FN40:FR40"/>
    <mergeCell ref="FN49:FR49"/>
    <mergeCell ref="FI40:FM40"/>
    <mergeCell ref="FI47:FM47"/>
    <mergeCell ref="FI49:FM49"/>
    <mergeCell ref="EY47:FC47"/>
    <mergeCell ref="EY40:FC40"/>
    <mergeCell ref="EE1:EI1"/>
    <mergeCell ref="EO1:ES1"/>
    <mergeCell ref="DP1:DT1"/>
    <mergeCell ref="DP3:DT3"/>
    <mergeCell ref="DP2:DT2"/>
    <mergeCell ref="DZ1:ED1"/>
    <mergeCell ref="EP37:ES37"/>
    <mergeCell ref="EJ2:EN2"/>
    <mergeCell ref="DU40:DY40"/>
    <mergeCell ref="DZ40:ED40"/>
    <mergeCell ref="EO40:ES40"/>
    <mergeCell ref="BW51:CA51"/>
    <mergeCell ref="EO47:ES47"/>
    <mergeCell ref="DK51:DO51"/>
    <mergeCell ref="BR47:BV47"/>
    <mergeCell ref="CL47:CP47"/>
    <mergeCell ref="CB49:CF49"/>
    <mergeCell ref="CB47:CF47"/>
    <mergeCell ref="CQ49:CU49"/>
    <mergeCell ref="DK40:DO40"/>
    <mergeCell ref="DK49:DO49"/>
    <mergeCell ref="DK47:DO47"/>
    <mergeCell ref="CQ40:CU40"/>
    <mergeCell ref="DA40:DE40"/>
    <mergeCell ref="DA47:DE47"/>
    <mergeCell ref="DF47:DJ47"/>
    <mergeCell ref="DF49:DJ49"/>
    <mergeCell ref="DF40:DJ40"/>
    <mergeCell ref="CG49:CK49"/>
    <mergeCell ref="CQ47:CU47"/>
    <mergeCell ref="CV49:CZ49"/>
    <mergeCell ref="DA49:DE49"/>
    <mergeCell ref="CV40:CZ40"/>
    <mergeCell ref="EJ51:EN51"/>
    <mergeCell ref="DP47:DT47"/>
    <mergeCell ref="AS40:AW40"/>
    <mergeCell ref="DZ51:ED51"/>
    <mergeCell ref="FJ37:FM37"/>
    <mergeCell ref="FI39:FM39"/>
    <mergeCell ref="ET47:EX47"/>
    <mergeCell ref="DZ47:ED47"/>
    <mergeCell ref="EJ40:EN40"/>
    <mergeCell ref="DZ39:ED39"/>
    <mergeCell ref="EO39:ES39"/>
    <mergeCell ref="EE39:EI39"/>
    <mergeCell ref="ET39:EX39"/>
    <mergeCell ref="EJ39:EN39"/>
    <mergeCell ref="FD47:FH47"/>
    <mergeCell ref="FE37:FH37"/>
    <mergeCell ref="AS51:AW51"/>
    <mergeCell ref="FD39:FH39"/>
    <mergeCell ref="FD49:FH49"/>
    <mergeCell ref="ET49:EX49"/>
    <mergeCell ref="DU39:DY39"/>
    <mergeCell ref="EY49:FC49"/>
    <mergeCell ref="EJ49:EN49"/>
    <mergeCell ref="DU47:DY47"/>
    <mergeCell ref="DU49:DY49"/>
    <mergeCell ref="CV47:CZ47"/>
    <mergeCell ref="FS51:FW51"/>
    <mergeCell ref="FS47:FW47"/>
    <mergeCell ref="FN47:FR47"/>
    <mergeCell ref="FS40:FW40"/>
    <mergeCell ref="FS39:FW39"/>
    <mergeCell ref="FT37:FW37"/>
    <mergeCell ref="FO37:FR37"/>
    <mergeCell ref="CV53:CZ53"/>
    <mergeCell ref="EE40:EI40"/>
    <mergeCell ref="EO51:ES51"/>
    <mergeCell ref="FI51:FM51"/>
    <mergeCell ref="ET51:EX51"/>
    <mergeCell ref="EY51:FC51"/>
    <mergeCell ref="FD51:FH51"/>
    <mergeCell ref="DP40:DT40"/>
    <mergeCell ref="DZ49:ED49"/>
    <mergeCell ref="DP49:DT49"/>
    <mergeCell ref="EJ47:EN47"/>
    <mergeCell ref="EE47:EI47"/>
    <mergeCell ref="EE49:EI49"/>
    <mergeCell ref="EO49:ES49"/>
    <mergeCell ref="ET40:EX40"/>
    <mergeCell ref="CV39:CZ39"/>
  </mergeCells>
  <phoneticPr fontId="0" type="noConversion"/>
  <conditionalFormatting sqref="A5 A23 A15 C5 E5:N5 F10:F12 C10:C12 J17 F17 C17 A17 F20 C20 A26:A27 J20 M17:N17 C23 J10:J12 M10:N12 C15 F15 J15 M15:N15 G10:I17 K10:L17 E10:E17 E19:E21 K19:L21 G19:I21 M19:N20 C35 E35:N35 C29 E29:N29 A29 C25:C27 E25:N27 E23:N23 A31:A32 E31:N32 C31:C32">
    <cfRule type="cellIs" dxfId="546" priority="356" stopIfTrue="1" operator="equal">
      <formula>0</formula>
    </cfRule>
  </conditionalFormatting>
  <conditionalFormatting sqref="FS5:FW5 O5:BL5 FV10:FW12 AB17:AC17 V17:X17 Q17:S17 Q20:S20 Q10:S12 FV17:FW17 V20:X21 V10:BL10 Y6:AA6 V11:X12 AB11:AC12 AB20:AC21 AD6:AE6 AF11:AH12 AG17:AH17 AI6:AJ6 AK11:AM12 AL17:AM17 AN6:AP6 AQ17:AR17 AQ11:AR12 AS6:AU6 AV11:AW12 AV17:AW17 AX6:AZ6 BA11:BB12 BC6:BE6 BF11:BG12 BA17:BB17 BF17:BG17 BH6:BJ6 BK17:BL17 BK11:BL12 BP17:BQ17 FS6:FU6 GB17 FV15:FW15 Q15:S15 V15:X15 AB15:AC15 AF15:AH15 AK15:AM15 AQ15:AR15 AV15:AW15 BA15:BB15 BF15:BG15 BK15:BL15 BP15:BQ15 GB15 AF16:AF17 Y11:AA17 AD11:AE17 AI11:AJ17 AN11:AP17 AS11:AU17 AX11:AZ17 BC11:BE17 BH11:BJ17 BM12:BO17 FX10:GA17 T10:U17 O10:P17 O19:P21 T19:U21 Y19:AA21 AD19:AJ21 O29:AJ29 CQ29:GB29 CQ35:GB35 CQ19:GB21 CQ10:FU17 CQ5:FM6 BP33:BV33 AL18:BV21 BR5:CP8 O34:BV36 AL25:CP29 CQ25:GB27 O25:AJ27 AL23:GB23 O23:AJ23 BR10:BV17 BW10:CP21 BW31:CP36 AL31:BV32 CQ31:GB32 O31:AJ32">
    <cfRule type="cellIs" dxfId="545" priority="313" stopIfTrue="1" operator="equal">
      <formula>"E"</formula>
    </cfRule>
    <cfRule type="cellIs" dxfId="544" priority="314" operator="equal">
      <formula>"A"</formula>
    </cfRule>
  </conditionalFormatting>
  <conditionalFormatting sqref="A10:A12">
    <cfRule type="cellIs" dxfId="543" priority="227" stopIfTrue="1" operator="equal">
      <formula>0</formula>
    </cfRule>
  </conditionalFormatting>
  <conditionalFormatting sqref="A35">
    <cfRule type="cellIs" dxfId="542" priority="226" stopIfTrue="1" operator="equal">
      <formula>0</formula>
    </cfRule>
  </conditionalFormatting>
  <conditionalFormatting sqref="A20">
    <cfRule type="cellIs" dxfId="541" priority="223" stopIfTrue="1" operator="equal">
      <formula>0</formula>
    </cfRule>
  </conditionalFormatting>
  <conditionalFormatting sqref="A25">
    <cfRule type="cellIs" dxfId="540" priority="222" stopIfTrue="1" operator="equal">
      <formula>0</formula>
    </cfRule>
  </conditionalFormatting>
  <conditionalFormatting sqref="BM5:BQ5 BP12:BQ12 BM6:BN6 BM10:BQ11">
    <cfRule type="cellIs" dxfId="539" priority="219" stopIfTrue="1" operator="equal">
      <formula>"E"</formula>
    </cfRule>
    <cfRule type="cellIs" dxfId="538" priority="220" operator="equal">
      <formula>"A"</formula>
    </cfRule>
  </conditionalFormatting>
  <conditionalFormatting sqref="A19 C19 F19 J19">
    <cfRule type="cellIs" dxfId="537" priority="214" stopIfTrue="1" operator="equal">
      <formula>0</formula>
    </cfRule>
  </conditionalFormatting>
  <conditionalFormatting sqref="Q19:S19 V19:X19 AB19:AC19">
    <cfRule type="cellIs" dxfId="536" priority="212" stopIfTrue="1" operator="equal">
      <formula>"E"</formula>
    </cfRule>
    <cfRule type="cellIs" dxfId="535" priority="213" operator="equal">
      <formula>"A"</formula>
    </cfRule>
  </conditionalFormatting>
  <conditionalFormatting sqref="FX5:GB5 GB10:GB12 FX6:GA6">
    <cfRule type="cellIs" dxfId="534" priority="196" stopIfTrue="1" operator="equal">
      <formula>"E"</formula>
    </cfRule>
    <cfRule type="cellIs" dxfId="533" priority="197" operator="equal">
      <formula>"A"</formula>
    </cfRule>
  </conditionalFormatting>
  <conditionalFormatting sqref="C6 E6:N6">
    <cfRule type="cellIs" dxfId="532" priority="181" stopIfTrue="1" operator="equal">
      <formula>0</formula>
    </cfRule>
  </conditionalFormatting>
  <conditionalFormatting sqref="FV6:FW6 AB6:AC6 AF6:AH6 O6:X6 AK6:AM6 AQ6:AR6 AV6:AW6 BA6:BB6 BF6:BG6 BK6:BL6">
    <cfRule type="cellIs" dxfId="531" priority="179" stopIfTrue="1" operator="equal">
      <formula>"E"</formula>
    </cfRule>
    <cfRule type="cellIs" dxfId="530" priority="180" operator="equal">
      <formula>"A"</formula>
    </cfRule>
  </conditionalFormatting>
  <conditionalFormatting sqref="A6">
    <cfRule type="cellIs" dxfId="529" priority="178" stopIfTrue="1" operator="equal">
      <formula>0</formula>
    </cfRule>
  </conditionalFormatting>
  <conditionalFormatting sqref="BO6:BQ6">
    <cfRule type="cellIs" dxfId="528" priority="176" stopIfTrue="1" operator="equal">
      <formula>"E"</formula>
    </cfRule>
    <cfRule type="cellIs" dxfId="527" priority="177" operator="equal">
      <formula>"A"</formula>
    </cfRule>
  </conditionalFormatting>
  <conditionalFormatting sqref="GB6">
    <cfRule type="cellIs" dxfId="526" priority="174" stopIfTrue="1" operator="equal">
      <formula>"E"</formula>
    </cfRule>
    <cfRule type="cellIs" dxfId="525" priority="175" operator="equal">
      <formula>"A"</formula>
    </cfRule>
  </conditionalFormatting>
  <conditionalFormatting sqref="F13 C13 J13 M13:N13">
    <cfRule type="cellIs" dxfId="524" priority="171" stopIfTrue="1" operator="equal">
      <formula>0</formula>
    </cfRule>
  </conditionalFormatting>
  <conditionalFormatting sqref="FV13:FW13 Q13:S13 V13:X13 AB13:AC13 AF13:AH13 AK13:AM13 AQ13:AR13 AV13:AW13 BA13:BB13 BF13:BG13 BK13:BL13">
    <cfRule type="cellIs" dxfId="523" priority="169" stopIfTrue="1" operator="equal">
      <formula>"E"</formula>
    </cfRule>
    <cfRule type="cellIs" dxfId="522" priority="170" operator="equal">
      <formula>"A"</formula>
    </cfRule>
  </conditionalFormatting>
  <conditionalFormatting sqref="A13">
    <cfRule type="cellIs" dxfId="521" priority="168" stopIfTrue="1" operator="equal">
      <formula>0</formula>
    </cfRule>
  </conditionalFormatting>
  <conditionalFormatting sqref="BP13:BQ13">
    <cfRule type="cellIs" dxfId="520" priority="166" stopIfTrue="1" operator="equal">
      <formula>"E"</formula>
    </cfRule>
    <cfRule type="cellIs" dxfId="519" priority="167" operator="equal">
      <formula>"A"</formula>
    </cfRule>
  </conditionalFormatting>
  <conditionalFormatting sqref="GB13">
    <cfRule type="cellIs" dxfId="518" priority="164" stopIfTrue="1" operator="equal">
      <formula>"E"</formula>
    </cfRule>
    <cfRule type="cellIs" dxfId="517" priority="165" operator="equal">
      <formula>"A"</formula>
    </cfRule>
  </conditionalFormatting>
  <conditionalFormatting sqref="F14 C14 J14 M14:N14">
    <cfRule type="cellIs" dxfId="516" priority="161" stopIfTrue="1" operator="equal">
      <formula>0</formula>
    </cfRule>
  </conditionalFormatting>
  <conditionalFormatting sqref="FV14:FW14 Q14:S14 V14:X14 AB14:AC14 AF14:AH14 AK14:AM14 AQ14:AR14 AV14:AW14 BA14:BB14 BF14:BG14 BK14:BL14">
    <cfRule type="cellIs" dxfId="515" priority="159" stopIfTrue="1" operator="equal">
      <formula>"E"</formula>
    </cfRule>
    <cfRule type="cellIs" dxfId="514" priority="160" operator="equal">
      <formula>"A"</formula>
    </cfRule>
  </conditionalFormatting>
  <conditionalFormatting sqref="A14">
    <cfRule type="cellIs" dxfId="513" priority="158" stopIfTrue="1" operator="equal">
      <formula>0</formula>
    </cfRule>
  </conditionalFormatting>
  <conditionalFormatting sqref="BP14:BQ14">
    <cfRule type="cellIs" dxfId="512" priority="156" stopIfTrue="1" operator="equal">
      <formula>"E"</formula>
    </cfRule>
    <cfRule type="cellIs" dxfId="511" priority="157" operator="equal">
      <formula>"A"</formula>
    </cfRule>
  </conditionalFormatting>
  <conditionalFormatting sqref="GB14">
    <cfRule type="cellIs" dxfId="510" priority="154" stopIfTrue="1" operator="equal">
      <formula>"E"</formula>
    </cfRule>
    <cfRule type="cellIs" dxfId="509" priority="155" operator="equal">
      <formula>"A"</formula>
    </cfRule>
  </conditionalFormatting>
  <conditionalFormatting sqref="A16 C16 F16 J16 M16:N16">
    <cfRule type="cellIs" dxfId="508" priority="141" stopIfTrue="1" operator="equal">
      <formula>0</formula>
    </cfRule>
  </conditionalFormatting>
  <conditionalFormatting sqref="FV16:FW16 Q16:S16 V16:X16 AB16:AC16 AG16:AH16 AK16:AM16 AK17 AQ16:AR16 AV16:AW16 BA16:BB16 BF16:BG16 BK16:BL16 AK19:AK21 AK29 AK25:AK27 AK23 AK31:AK32">
    <cfRule type="cellIs" dxfId="507" priority="139" stopIfTrue="1" operator="equal">
      <formula>"E"</formula>
    </cfRule>
    <cfRule type="cellIs" dxfId="506" priority="140" operator="equal">
      <formula>"A"</formula>
    </cfRule>
  </conditionalFormatting>
  <conditionalFormatting sqref="BP16:BQ16">
    <cfRule type="cellIs" dxfId="505" priority="137" stopIfTrue="1" operator="equal">
      <formula>"E"</formula>
    </cfRule>
    <cfRule type="cellIs" dxfId="504" priority="138" operator="equal">
      <formula>"A"</formula>
    </cfRule>
  </conditionalFormatting>
  <conditionalFormatting sqref="GB16">
    <cfRule type="cellIs" dxfId="503" priority="135" stopIfTrue="1" operator="equal">
      <formula>"E"</formula>
    </cfRule>
    <cfRule type="cellIs" dxfId="502" priority="136" operator="equal">
      <formula>"A"</formula>
    </cfRule>
  </conditionalFormatting>
  <conditionalFormatting sqref="C21 F21 J21 M21:N21">
    <cfRule type="cellIs" dxfId="501" priority="119" stopIfTrue="1" operator="equal">
      <formula>0</formula>
    </cfRule>
  </conditionalFormatting>
  <conditionalFormatting sqref="Q21:S21">
    <cfRule type="cellIs" dxfId="500" priority="117" stopIfTrue="1" operator="equal">
      <formula>"E"</formula>
    </cfRule>
    <cfRule type="cellIs" dxfId="499" priority="118" operator="equal">
      <formula>"A"</formula>
    </cfRule>
  </conditionalFormatting>
  <conditionalFormatting sqref="A21">
    <cfRule type="cellIs" dxfId="498" priority="116" stopIfTrue="1" operator="equal">
      <formula>0</formula>
    </cfRule>
  </conditionalFormatting>
  <conditionalFormatting sqref="FN5:FR6">
    <cfRule type="cellIs" dxfId="497" priority="112" stopIfTrue="1" operator="equal">
      <formula>"E"</formula>
    </cfRule>
    <cfRule type="cellIs" dxfId="496" priority="113" operator="equal">
      <formula>"A"</formula>
    </cfRule>
  </conditionalFormatting>
  <conditionalFormatting sqref="Y7:AA7 AD7:AE7 AI7:AJ7 AN7:AP7 AS7:AU7 AX7:AZ7 BC7:BE7 BH7:BJ7 FS7:FU7 CQ7:FM7">
    <cfRule type="cellIs" dxfId="495" priority="110" stopIfTrue="1" operator="equal">
      <formula>"E"</formula>
    </cfRule>
    <cfRule type="cellIs" dxfId="494" priority="111" operator="equal">
      <formula>"A"</formula>
    </cfRule>
  </conditionalFormatting>
  <conditionalFormatting sqref="BM7:BN7">
    <cfRule type="cellIs" dxfId="493" priority="108" stopIfTrue="1" operator="equal">
      <formula>"E"</formula>
    </cfRule>
    <cfRule type="cellIs" dxfId="492" priority="109" operator="equal">
      <formula>"A"</formula>
    </cfRule>
  </conditionalFormatting>
  <conditionalFormatting sqref="FX7:GA7">
    <cfRule type="cellIs" dxfId="491" priority="106" stopIfTrue="1" operator="equal">
      <formula>"E"</formula>
    </cfRule>
    <cfRule type="cellIs" dxfId="490" priority="107" operator="equal">
      <formula>"A"</formula>
    </cfRule>
  </conditionalFormatting>
  <conditionalFormatting sqref="C7 E7:N7">
    <cfRule type="cellIs" dxfId="489" priority="105" stopIfTrue="1" operator="equal">
      <formula>0</formula>
    </cfRule>
  </conditionalFormatting>
  <conditionalFormatting sqref="FV7:FW7 AB7:AC7 AF7:AH7 O7:X7 AK7:AM7 AQ7:AR7 AV7:AW7 BA7:BB7 BF7:BG7 BK7:BL7">
    <cfRule type="cellIs" dxfId="488" priority="103" stopIfTrue="1" operator="equal">
      <formula>"E"</formula>
    </cfRule>
    <cfRule type="cellIs" dxfId="487" priority="104" operator="equal">
      <formula>"A"</formula>
    </cfRule>
  </conditionalFormatting>
  <conditionalFormatting sqref="A7">
    <cfRule type="cellIs" dxfId="486" priority="102" stopIfTrue="1" operator="equal">
      <formula>0</formula>
    </cfRule>
  </conditionalFormatting>
  <conditionalFormatting sqref="BO7:BQ7">
    <cfRule type="cellIs" dxfId="485" priority="100" stopIfTrue="1" operator="equal">
      <formula>"E"</formula>
    </cfRule>
    <cfRule type="cellIs" dxfId="484" priority="101" operator="equal">
      <formula>"A"</formula>
    </cfRule>
  </conditionalFormatting>
  <conditionalFormatting sqref="GB7">
    <cfRule type="cellIs" dxfId="483" priority="98" stopIfTrue="1" operator="equal">
      <formula>"E"</formula>
    </cfRule>
    <cfRule type="cellIs" dxfId="482" priority="99" operator="equal">
      <formula>"A"</formula>
    </cfRule>
  </conditionalFormatting>
  <conditionalFormatting sqref="FN7:FR7">
    <cfRule type="cellIs" dxfId="481" priority="96" stopIfTrue="1" operator="equal">
      <formula>"E"</formula>
    </cfRule>
    <cfRule type="cellIs" dxfId="480" priority="97" operator="equal">
      <formula>"A"</formula>
    </cfRule>
  </conditionalFormatting>
  <conditionalFormatting sqref="A33 C33 F33:J33 M33:N33">
    <cfRule type="cellIs" dxfId="479" priority="95" stopIfTrue="1" operator="equal">
      <formula>0</formula>
    </cfRule>
  </conditionalFormatting>
  <conditionalFormatting sqref="Q33:S33 V33:AJ33 AL33:BL33 GB33 FS33:FW33 CQ33:FM33">
    <cfRule type="cellIs" dxfId="478" priority="93" stopIfTrue="1" operator="equal">
      <formula>"E"</formula>
    </cfRule>
    <cfRule type="cellIs" dxfId="477" priority="94" operator="equal">
      <formula>"A"</formula>
    </cfRule>
  </conditionalFormatting>
  <conditionalFormatting sqref="BM33:BO33">
    <cfRule type="cellIs" dxfId="476" priority="91" stopIfTrue="1" operator="equal">
      <formula>"E"</formula>
    </cfRule>
    <cfRule type="cellIs" dxfId="475" priority="92" operator="equal">
      <formula>"A"</formula>
    </cfRule>
  </conditionalFormatting>
  <conditionalFormatting sqref="FX33:GA33">
    <cfRule type="cellIs" dxfId="474" priority="89" stopIfTrue="1" operator="equal">
      <formula>"E"</formula>
    </cfRule>
    <cfRule type="cellIs" dxfId="473" priority="90" operator="equal">
      <formula>"A"</formula>
    </cfRule>
  </conditionalFormatting>
  <conditionalFormatting sqref="K33:L33 E33">
    <cfRule type="cellIs" dxfId="472" priority="88" stopIfTrue="1" operator="equal">
      <formula>0</formula>
    </cfRule>
  </conditionalFormatting>
  <conditionalFormatting sqref="T33:U33 O33:P33">
    <cfRule type="cellIs" dxfId="471" priority="86" stopIfTrue="1" operator="equal">
      <formula>"E"</formula>
    </cfRule>
    <cfRule type="cellIs" dxfId="470" priority="87" operator="equal">
      <formula>"A"</formula>
    </cfRule>
  </conditionalFormatting>
  <conditionalFormatting sqref="AK33">
    <cfRule type="cellIs" dxfId="469" priority="84" stopIfTrue="1" operator="equal">
      <formula>"E"</formula>
    </cfRule>
    <cfRule type="cellIs" dxfId="468" priority="85" operator="equal">
      <formula>"A"</formula>
    </cfRule>
  </conditionalFormatting>
  <conditionalFormatting sqref="FN33:FR33">
    <cfRule type="cellIs" dxfId="467" priority="82" stopIfTrue="1" operator="equal">
      <formula>"E"</formula>
    </cfRule>
    <cfRule type="cellIs" dxfId="466" priority="83" operator="equal">
      <formula>"A"</formula>
    </cfRule>
  </conditionalFormatting>
  <conditionalFormatting sqref="C18 A18 E18:N18">
    <cfRule type="cellIs" dxfId="465" priority="81" stopIfTrue="1" operator="equal">
      <formula>0</formula>
    </cfRule>
  </conditionalFormatting>
  <conditionalFormatting sqref="O18:AJ18 CQ18:GB18">
    <cfRule type="cellIs" dxfId="464" priority="79" stopIfTrue="1" operator="equal">
      <formula>"E"</formula>
    </cfRule>
    <cfRule type="cellIs" dxfId="463" priority="80" operator="equal">
      <formula>"A"</formula>
    </cfRule>
  </conditionalFormatting>
  <conditionalFormatting sqref="AK18">
    <cfRule type="cellIs" dxfId="462" priority="77" stopIfTrue="1" operator="equal">
      <formula>"E"</formula>
    </cfRule>
    <cfRule type="cellIs" dxfId="461" priority="78" operator="equal">
      <formula>"A"</formula>
    </cfRule>
  </conditionalFormatting>
  <conditionalFormatting sqref="C36 E36:N36">
    <cfRule type="cellIs" dxfId="460" priority="76" stopIfTrue="1" operator="equal">
      <formula>0</formula>
    </cfRule>
  </conditionalFormatting>
  <conditionalFormatting sqref="CQ36:GB36">
    <cfRule type="cellIs" dxfId="459" priority="74" stopIfTrue="1" operator="equal">
      <formula>"E"</formula>
    </cfRule>
    <cfRule type="cellIs" dxfId="458" priority="75" operator="equal">
      <formula>"A"</formula>
    </cfRule>
  </conditionalFormatting>
  <conditionalFormatting sqref="A36">
    <cfRule type="cellIs" dxfId="457" priority="73" stopIfTrue="1" operator="equal">
      <formula>0</formula>
    </cfRule>
  </conditionalFormatting>
  <conditionalFormatting sqref="A28 C28 E28:N28">
    <cfRule type="cellIs" dxfId="456" priority="53" stopIfTrue="1" operator="equal">
      <formula>0</formula>
    </cfRule>
  </conditionalFormatting>
  <conditionalFormatting sqref="O28:AJ28 CQ28:GB28">
    <cfRule type="cellIs" dxfId="455" priority="51" stopIfTrue="1" operator="equal">
      <formula>"E"</formula>
    </cfRule>
    <cfRule type="cellIs" dxfId="454" priority="52" operator="equal">
      <formula>"A"</formula>
    </cfRule>
  </conditionalFormatting>
  <conditionalFormatting sqref="AK28">
    <cfRule type="cellIs" dxfId="453" priority="49" stopIfTrue="1" operator="equal">
      <formula>"E"</formula>
    </cfRule>
    <cfRule type="cellIs" dxfId="452" priority="50" operator="equal">
      <formula>"A"</formula>
    </cfRule>
  </conditionalFormatting>
  <conditionalFormatting sqref="Y8:AA8 AD8:AE8 AI8:AJ8 AN8:AP8 AS8:AU8 AX8:AZ8 BC8:BE8 BH8:BJ8 FS8:FU8 CQ8:FM8">
    <cfRule type="cellIs" dxfId="451" priority="47" stopIfTrue="1" operator="equal">
      <formula>"E"</formula>
    </cfRule>
    <cfRule type="cellIs" dxfId="450" priority="48" operator="equal">
      <formula>"A"</formula>
    </cfRule>
  </conditionalFormatting>
  <conditionalFormatting sqref="BM8:BN8">
    <cfRule type="cellIs" dxfId="449" priority="45" stopIfTrue="1" operator="equal">
      <formula>"E"</formula>
    </cfRule>
    <cfRule type="cellIs" dxfId="448" priority="46" operator="equal">
      <formula>"A"</formula>
    </cfRule>
  </conditionalFormatting>
  <conditionalFormatting sqref="FX8:GA8">
    <cfRule type="cellIs" dxfId="447" priority="43" stopIfTrue="1" operator="equal">
      <formula>"E"</formula>
    </cfRule>
    <cfRule type="cellIs" dxfId="446" priority="44" operator="equal">
      <formula>"A"</formula>
    </cfRule>
  </conditionalFormatting>
  <conditionalFormatting sqref="C8 E8:N8">
    <cfRule type="cellIs" dxfId="445" priority="42" stopIfTrue="1" operator="equal">
      <formula>0</formula>
    </cfRule>
  </conditionalFormatting>
  <conditionalFormatting sqref="FV8:FW8 AB8:AC8 AF8:AH8 O8:X8 AK8:AM8 AQ8:AR8 AV8:AW8 BA8:BB8 BF8:BG8 BK8:BL8">
    <cfRule type="cellIs" dxfId="444" priority="40" stopIfTrue="1" operator="equal">
      <formula>"E"</formula>
    </cfRule>
    <cfRule type="cellIs" dxfId="443" priority="41" operator="equal">
      <formula>"A"</formula>
    </cfRule>
  </conditionalFormatting>
  <conditionalFormatting sqref="A8">
    <cfRule type="cellIs" dxfId="442" priority="39" stopIfTrue="1" operator="equal">
      <formula>0</formula>
    </cfRule>
  </conditionalFormatting>
  <conditionalFormatting sqref="BO8:BQ8">
    <cfRule type="cellIs" dxfId="441" priority="37" stopIfTrue="1" operator="equal">
      <formula>"E"</formula>
    </cfRule>
    <cfRule type="cellIs" dxfId="440" priority="38" operator="equal">
      <formula>"A"</formula>
    </cfRule>
  </conditionalFormatting>
  <conditionalFormatting sqref="GB8">
    <cfRule type="cellIs" dxfId="439" priority="35" stopIfTrue="1" operator="equal">
      <formula>"E"</formula>
    </cfRule>
    <cfRule type="cellIs" dxfId="438" priority="36" operator="equal">
      <formula>"A"</formula>
    </cfRule>
  </conditionalFormatting>
  <conditionalFormatting sqref="FN8:FR8">
    <cfRule type="cellIs" dxfId="437" priority="33" stopIfTrue="1" operator="equal">
      <formula>"E"</formula>
    </cfRule>
    <cfRule type="cellIs" dxfId="436" priority="34" operator="equal">
      <formula>"A"</formula>
    </cfRule>
  </conditionalFormatting>
  <conditionalFormatting sqref="C34 E34:N34">
    <cfRule type="cellIs" dxfId="435" priority="32" stopIfTrue="1" operator="equal">
      <formula>0</formula>
    </cfRule>
  </conditionalFormatting>
  <conditionalFormatting sqref="CQ34:GB34">
    <cfRule type="cellIs" dxfId="434" priority="30" stopIfTrue="1" operator="equal">
      <formula>"E"</formula>
    </cfRule>
    <cfRule type="cellIs" dxfId="433" priority="31" operator="equal">
      <formula>"A"</formula>
    </cfRule>
  </conditionalFormatting>
  <conditionalFormatting sqref="A34">
    <cfRule type="cellIs" dxfId="432" priority="29" stopIfTrue="1" operator="equal">
      <formula>0</formula>
    </cfRule>
  </conditionalFormatting>
  <conditionalFormatting sqref="A24 C24 E24:N24">
    <cfRule type="cellIs" dxfId="431" priority="28" stopIfTrue="1" operator="equal">
      <formula>0</formula>
    </cfRule>
  </conditionalFormatting>
  <conditionalFormatting sqref="AL24:GB24 O24:AJ24">
    <cfRule type="cellIs" dxfId="430" priority="26" stopIfTrue="1" operator="equal">
      <formula>"E"</formula>
    </cfRule>
    <cfRule type="cellIs" dxfId="429" priority="27" operator="equal">
      <formula>"A"</formula>
    </cfRule>
  </conditionalFormatting>
  <conditionalFormatting sqref="AK24">
    <cfRule type="cellIs" dxfId="428" priority="24" stopIfTrue="1" operator="equal">
      <formula>"E"</formula>
    </cfRule>
    <cfRule type="cellIs" dxfId="427" priority="25" operator="equal">
      <formula>"A"</formula>
    </cfRule>
  </conditionalFormatting>
  <conditionalFormatting sqref="E22 K22:L22 G22:I22">
    <cfRule type="cellIs" dxfId="426" priority="23" stopIfTrue="1" operator="equal">
      <formula>0</formula>
    </cfRule>
  </conditionalFormatting>
  <conditionalFormatting sqref="O22:P22 T22:AJ22 AL22:GB22">
    <cfRule type="cellIs" dxfId="425" priority="21" stopIfTrue="1" operator="equal">
      <formula>"E"</formula>
    </cfRule>
    <cfRule type="cellIs" dxfId="424" priority="22" operator="equal">
      <formula>"A"</formula>
    </cfRule>
  </conditionalFormatting>
  <conditionalFormatting sqref="AK22">
    <cfRule type="cellIs" dxfId="423" priority="19" stopIfTrue="1" operator="equal">
      <formula>"E"</formula>
    </cfRule>
    <cfRule type="cellIs" dxfId="422" priority="20" operator="equal">
      <formula>"A"</formula>
    </cfRule>
  </conditionalFormatting>
  <conditionalFormatting sqref="C22 F22 J22 M22:N22">
    <cfRule type="cellIs" dxfId="421" priority="18" stopIfTrue="1" operator="equal">
      <formula>0</formula>
    </cfRule>
  </conditionalFormatting>
  <conditionalFormatting sqref="Q22:S22">
    <cfRule type="cellIs" dxfId="420" priority="16" stopIfTrue="1" operator="equal">
      <formula>"E"</formula>
    </cfRule>
    <cfRule type="cellIs" dxfId="419" priority="17" operator="equal">
      <formula>"A"</formula>
    </cfRule>
  </conditionalFormatting>
  <conditionalFormatting sqref="A22">
    <cfRule type="cellIs" dxfId="418" priority="15" stopIfTrue="1" operator="equal">
      <formula>0</formula>
    </cfRule>
  </conditionalFormatting>
  <conditionalFormatting sqref="C9 E9:N9">
    <cfRule type="cellIs" dxfId="417" priority="14" stopIfTrue="1" operator="equal">
      <formula>0</formula>
    </cfRule>
  </conditionalFormatting>
  <conditionalFormatting sqref="O9:BL9 BR9:GA9">
    <cfRule type="cellIs" dxfId="416" priority="12" stopIfTrue="1" operator="equal">
      <formula>"E"</formula>
    </cfRule>
    <cfRule type="cellIs" dxfId="415" priority="13" operator="equal">
      <formula>"A"</formula>
    </cfRule>
  </conditionalFormatting>
  <conditionalFormatting sqref="A9">
    <cfRule type="cellIs" dxfId="414" priority="11" stopIfTrue="1" operator="equal">
      <formula>0</formula>
    </cfRule>
  </conditionalFormatting>
  <conditionalFormatting sqref="BM9:BQ9">
    <cfRule type="cellIs" dxfId="413" priority="9" stopIfTrue="1" operator="equal">
      <formula>"E"</formula>
    </cfRule>
    <cfRule type="cellIs" dxfId="412" priority="10" operator="equal">
      <formula>"A"</formula>
    </cfRule>
  </conditionalFormatting>
  <conditionalFormatting sqref="GB9">
    <cfRule type="cellIs" dxfId="411" priority="7" stopIfTrue="1" operator="equal">
      <formula>"E"</formula>
    </cfRule>
    <cfRule type="cellIs" dxfId="410" priority="8" operator="equal">
      <formula>"A"</formula>
    </cfRule>
  </conditionalFormatting>
  <conditionalFormatting sqref="C30 E30:N30">
    <cfRule type="cellIs" dxfId="409" priority="6" stopIfTrue="1" operator="equal">
      <formula>0</formula>
    </cfRule>
  </conditionalFormatting>
  <conditionalFormatting sqref="AL30:GB30 O30:AJ30">
    <cfRule type="cellIs" dxfId="408" priority="4" stopIfTrue="1" operator="equal">
      <formula>"E"</formula>
    </cfRule>
    <cfRule type="cellIs" dxfId="407" priority="5" operator="equal">
      <formula>"A"</formula>
    </cfRule>
  </conditionalFormatting>
  <conditionalFormatting sqref="A30">
    <cfRule type="cellIs" dxfId="406" priority="3" stopIfTrue="1" operator="equal">
      <formula>0</formula>
    </cfRule>
  </conditionalFormatting>
  <conditionalFormatting sqref="AK30">
    <cfRule type="cellIs" dxfId="405" priority="1" stopIfTrue="1" operator="equal">
      <formula>"E"</formula>
    </cfRule>
    <cfRule type="cellIs" dxfId="404" priority="2" operator="equal">
      <formula>"A"</formula>
    </cfRule>
  </conditionalFormatting>
  <printOptions horizontalCentered="1" verticalCentered="1"/>
  <pageMargins left="0.25" right="0.25" top="0.75" bottom="0.75" header="0.3" footer="0.3"/>
  <pageSetup paperSize="9" scale="85" orientation="portrait" horizontalDpi="4294967294" verticalDpi="4294967294" r:id="rId1"/>
  <headerFooter alignWithMargins="0"/>
  <colBreaks count="1" manualBreakCount="1">
    <brk id="29" min="1" max="40" man="1"/>
  </colBreaks>
  <webPublishItems count="1">
    <webPublishItem id="14673" divId="SUTURA COMPLETO PER WEB_14673" sourceType="sheet" destinationFile="E:\PS Sutura\sito nuovo\voti.htm"/>
  </webPublishItem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D1:Q64"/>
  <sheetViews>
    <sheetView topLeftCell="A57" zoomScale="68" zoomScaleNormal="68" workbookViewId="0">
      <selection activeCell="J1" sqref="J1:Q1048576"/>
    </sheetView>
  </sheetViews>
  <sheetFormatPr defaultRowHeight="12.75" x14ac:dyDescent="0.2"/>
  <cols>
    <col min="1" max="1" width="8.28515625" customWidth="1"/>
    <col min="10" max="10" width="17.42578125" customWidth="1"/>
    <col min="11" max="11" width="11.140625" style="70" customWidth="1"/>
    <col min="12" max="12" width="20.140625" bestFit="1" customWidth="1"/>
    <col min="13" max="13" width="17.42578125" customWidth="1"/>
    <col min="14" max="14" width="8" customWidth="1"/>
    <col min="16" max="16" width="10.5703125" customWidth="1"/>
    <col min="17" max="17" width="11.5703125" customWidth="1"/>
  </cols>
  <sheetData>
    <row r="1" spans="4:13" ht="13.5" thickBot="1" x14ac:dyDescent="0.25"/>
    <row r="2" spans="4:13" ht="13.5" thickBot="1" x14ac:dyDescent="0.25">
      <c r="D2" s="362" t="s">
        <v>337</v>
      </c>
      <c r="E2" s="363"/>
      <c r="F2" s="364"/>
    </row>
    <row r="4" spans="4:13" ht="13.5" x14ac:dyDescent="0.2">
      <c r="J4" s="3" t="s">
        <v>30</v>
      </c>
      <c r="K4" s="116"/>
      <c r="L4" s="35" t="s">
        <v>23</v>
      </c>
      <c r="M4" s="59"/>
    </row>
    <row r="5" spans="4:13" ht="13.5" x14ac:dyDescent="0.2">
      <c r="J5" s="3" t="s">
        <v>30</v>
      </c>
      <c r="K5" s="35"/>
      <c r="L5" s="35" t="s">
        <v>344</v>
      </c>
      <c r="M5" s="59"/>
    </row>
    <row r="6" spans="4:13" ht="13.5" x14ac:dyDescent="0.2">
      <c r="J6" s="3" t="s">
        <v>30</v>
      </c>
      <c r="K6" s="35"/>
      <c r="L6" s="35" t="s">
        <v>206</v>
      </c>
      <c r="M6" s="59"/>
    </row>
    <row r="7" spans="4:13" ht="13.5" x14ac:dyDescent="0.2">
      <c r="J7" s="27" t="s">
        <v>29</v>
      </c>
      <c r="K7" s="35"/>
      <c r="L7" s="35" t="s">
        <v>21</v>
      </c>
      <c r="M7" s="59"/>
    </row>
    <row r="8" spans="4:13" ht="13.5" x14ac:dyDescent="0.2">
      <c r="J8" s="27" t="s">
        <v>29</v>
      </c>
      <c r="K8" s="35"/>
      <c r="L8" s="35" t="s">
        <v>39</v>
      </c>
      <c r="M8" s="59"/>
    </row>
    <row r="9" spans="4:13" ht="13.5" x14ac:dyDescent="0.2">
      <c r="J9" s="27" t="s">
        <v>29</v>
      </c>
      <c r="K9" s="35"/>
      <c r="L9" s="35" t="s">
        <v>150</v>
      </c>
      <c r="M9" s="59"/>
    </row>
    <row r="10" spans="4:13" ht="13.5" x14ac:dyDescent="0.2">
      <c r="J10" s="27" t="s">
        <v>29</v>
      </c>
      <c r="K10" s="35"/>
      <c r="L10" s="35" t="s">
        <v>207</v>
      </c>
      <c r="M10" s="59"/>
    </row>
    <row r="11" spans="4:13" ht="13.5" x14ac:dyDescent="0.2">
      <c r="J11" s="27" t="s">
        <v>29</v>
      </c>
      <c r="K11" s="35"/>
      <c r="L11" s="35" t="s">
        <v>149</v>
      </c>
      <c r="M11" s="59"/>
    </row>
    <row r="12" spans="4:13" ht="13.5" x14ac:dyDescent="0.2">
      <c r="J12" s="68" t="s">
        <v>29</v>
      </c>
      <c r="K12" s="35"/>
      <c r="L12" s="35" t="s">
        <v>123</v>
      </c>
      <c r="M12" s="59"/>
    </row>
    <row r="13" spans="4:13" ht="13.5" x14ac:dyDescent="0.2">
      <c r="J13" s="68" t="s">
        <v>25</v>
      </c>
      <c r="K13" s="35"/>
      <c r="L13" s="35" t="s">
        <v>113</v>
      </c>
      <c r="M13" s="59"/>
    </row>
    <row r="14" spans="4:13" ht="13.5" x14ac:dyDescent="0.2">
      <c r="J14" s="68" t="s">
        <v>25</v>
      </c>
      <c r="K14" s="35"/>
      <c r="L14" s="35" t="s">
        <v>222</v>
      </c>
      <c r="M14" s="59"/>
    </row>
    <row r="15" spans="4:13" ht="13.5" x14ac:dyDescent="0.2">
      <c r="J15" s="68" t="s">
        <v>25</v>
      </c>
      <c r="K15" s="35"/>
      <c r="L15" s="35" t="s">
        <v>232</v>
      </c>
      <c r="M15" s="59"/>
    </row>
    <row r="16" spans="4:13" ht="13.5" x14ac:dyDescent="0.2">
      <c r="J16" s="27" t="s">
        <v>25</v>
      </c>
      <c r="K16" s="35"/>
      <c r="L16" s="35" t="s">
        <v>221</v>
      </c>
      <c r="M16" s="59"/>
    </row>
    <row r="17" spans="10:13" ht="13.5" x14ac:dyDescent="0.2">
      <c r="J17" s="27" t="s">
        <v>25</v>
      </c>
      <c r="K17" s="35"/>
      <c r="L17" s="35" t="s">
        <v>125</v>
      </c>
      <c r="M17" s="59"/>
    </row>
    <row r="18" spans="10:13" ht="13.5" x14ac:dyDescent="0.2">
      <c r="J18" s="27" t="s">
        <v>25</v>
      </c>
      <c r="K18" s="35"/>
      <c r="L18" s="35" t="s">
        <v>335</v>
      </c>
      <c r="M18" s="59"/>
    </row>
    <row r="19" spans="10:13" ht="13.5" x14ac:dyDescent="0.2">
      <c r="J19" s="27" t="s">
        <v>25</v>
      </c>
      <c r="K19" s="35"/>
      <c r="L19" s="35" t="s">
        <v>170</v>
      </c>
      <c r="M19" s="59"/>
    </row>
    <row r="20" spans="10:13" ht="13.5" x14ac:dyDescent="0.2">
      <c r="J20" s="68" t="s">
        <v>25</v>
      </c>
      <c r="K20" s="35"/>
      <c r="L20" s="35" t="s">
        <v>47</v>
      </c>
      <c r="M20" s="59"/>
    </row>
    <row r="21" spans="10:13" ht="13.5" x14ac:dyDescent="0.2">
      <c r="J21" s="27" t="s">
        <v>25</v>
      </c>
      <c r="K21" s="35"/>
      <c r="L21" s="35" t="s">
        <v>152</v>
      </c>
      <c r="M21" s="59"/>
    </row>
    <row r="22" spans="10:13" ht="13.5" x14ac:dyDescent="0.2">
      <c r="J22" s="68" t="s">
        <v>25</v>
      </c>
      <c r="K22" s="35"/>
      <c r="L22" s="35" t="s">
        <v>22</v>
      </c>
      <c r="M22" s="59"/>
    </row>
    <row r="23" spans="10:13" ht="13.5" x14ac:dyDescent="0.2">
      <c r="J23" s="68" t="s">
        <v>25</v>
      </c>
      <c r="K23" s="35"/>
      <c r="L23" s="35" t="s">
        <v>204</v>
      </c>
      <c r="M23" s="59"/>
    </row>
    <row r="24" spans="10:13" ht="13.5" x14ac:dyDescent="0.2">
      <c r="J24" s="68" t="s">
        <v>25</v>
      </c>
      <c r="K24" s="35"/>
      <c r="L24" s="35" t="s">
        <v>57</v>
      </c>
      <c r="M24" s="59"/>
    </row>
    <row r="25" spans="10:13" ht="13.5" x14ac:dyDescent="0.2">
      <c r="J25" s="68" t="s">
        <v>26</v>
      </c>
      <c r="K25" s="35"/>
      <c r="L25" s="35" t="s">
        <v>40</v>
      </c>
      <c r="M25" s="59"/>
    </row>
    <row r="26" spans="10:13" ht="13.5" x14ac:dyDescent="0.2">
      <c r="J26" s="68" t="s">
        <v>26</v>
      </c>
      <c r="K26" s="35"/>
      <c r="L26" s="35" t="s">
        <v>88</v>
      </c>
      <c r="M26" s="59"/>
    </row>
    <row r="27" spans="10:13" ht="13.5" x14ac:dyDescent="0.2">
      <c r="J27" s="68" t="s">
        <v>26</v>
      </c>
      <c r="K27" s="35"/>
      <c r="L27" s="35" t="s">
        <v>208</v>
      </c>
      <c r="M27" s="59"/>
    </row>
    <row r="28" spans="10:13" ht="13.5" x14ac:dyDescent="0.2">
      <c r="J28" s="68" t="s">
        <v>26</v>
      </c>
      <c r="K28" s="35"/>
      <c r="L28" s="35" t="s">
        <v>1</v>
      </c>
      <c r="M28" s="59"/>
    </row>
    <row r="29" spans="10:13" ht="13.5" x14ac:dyDescent="0.2">
      <c r="J29" s="68" t="s">
        <v>26</v>
      </c>
      <c r="K29" s="35"/>
      <c r="L29" s="35" t="s">
        <v>356</v>
      </c>
      <c r="M29" s="59"/>
    </row>
    <row r="30" spans="10:13" ht="13.5" x14ac:dyDescent="0.2">
      <c r="J30" s="37"/>
      <c r="K30" s="35"/>
      <c r="L30" s="35"/>
      <c r="M30" s="59"/>
    </row>
    <row r="31" spans="10:13" ht="13.5" x14ac:dyDescent="0.2">
      <c r="J31" s="37"/>
      <c r="K31" s="35"/>
      <c r="L31" s="35"/>
      <c r="M31" s="59"/>
    </row>
    <row r="32" spans="10:13" ht="13.5" x14ac:dyDescent="0.2">
      <c r="J32" s="37"/>
      <c r="K32" s="35"/>
      <c r="L32" s="35"/>
      <c r="M32" s="59"/>
    </row>
    <row r="33" spans="10:17" ht="13.5" x14ac:dyDescent="0.2">
      <c r="J33" s="37"/>
      <c r="K33" s="35"/>
      <c r="L33" s="35"/>
      <c r="M33" s="59"/>
      <c r="N33" t="s">
        <v>269</v>
      </c>
    </row>
    <row r="34" spans="10:17" ht="13.5" x14ac:dyDescent="0.2">
      <c r="J34" s="37"/>
      <c r="K34" s="35"/>
      <c r="L34" s="35"/>
      <c r="M34" s="59"/>
      <c r="N34" s="59" t="s">
        <v>261</v>
      </c>
      <c r="O34" s="60" t="s">
        <v>60</v>
      </c>
      <c r="P34" s="60" t="s">
        <v>380</v>
      </c>
      <c r="Q34" s="59" t="s">
        <v>124</v>
      </c>
    </row>
    <row r="35" spans="10:17" ht="13.5" x14ac:dyDescent="0.2">
      <c r="J35" s="37"/>
      <c r="K35" s="35"/>
      <c r="L35" s="35"/>
      <c r="M35" s="59"/>
      <c r="N35" s="59"/>
      <c r="O35" s="59" t="s">
        <v>379</v>
      </c>
      <c r="P35" s="59" t="s">
        <v>378</v>
      </c>
      <c r="Q35" s="59" t="s">
        <v>114</v>
      </c>
    </row>
    <row r="36" spans="10:17" ht="13.5" x14ac:dyDescent="0.2">
      <c r="J36" s="37"/>
      <c r="K36" s="35"/>
      <c r="L36" s="35"/>
      <c r="M36" s="59"/>
      <c r="N36" s="59"/>
      <c r="O36" s="59"/>
      <c r="P36" s="59"/>
      <c r="Q36" s="59"/>
    </row>
    <row r="37" spans="10:17" ht="13.5" x14ac:dyDescent="0.2">
      <c r="J37" s="37"/>
      <c r="K37" s="35"/>
      <c r="L37" s="35"/>
      <c r="M37" s="59"/>
      <c r="N37" s="59"/>
      <c r="O37" s="59"/>
      <c r="P37" s="60" t="s">
        <v>141</v>
      </c>
      <c r="Q37" s="59"/>
    </row>
    <row r="38" spans="10:17" ht="13.5" x14ac:dyDescent="0.2">
      <c r="J38" s="37"/>
      <c r="K38" s="35"/>
      <c r="L38" s="35"/>
      <c r="M38" s="59"/>
      <c r="N38" s="59"/>
      <c r="O38" s="59"/>
      <c r="P38" s="59"/>
      <c r="Q38" s="59"/>
    </row>
    <row r="39" spans="10:17" ht="13.5" x14ac:dyDescent="0.2">
      <c r="J39" s="37"/>
      <c r="K39" s="35"/>
      <c r="L39" s="35"/>
      <c r="M39" s="59"/>
      <c r="N39" s="59"/>
      <c r="O39" s="59" t="s">
        <v>378</v>
      </c>
      <c r="P39" s="60"/>
      <c r="Q39" s="60" t="s">
        <v>269</v>
      </c>
    </row>
    <row r="40" spans="10:17" x14ac:dyDescent="0.2">
      <c r="J40" s="350"/>
      <c r="K40" s="351"/>
      <c r="L40" s="351"/>
      <c r="M40" s="352"/>
      <c r="N40" s="131"/>
      <c r="Q40" t="s">
        <v>261</v>
      </c>
    </row>
    <row r="41" spans="10:17" x14ac:dyDescent="0.2">
      <c r="J41" s="353"/>
      <c r="K41" s="354"/>
      <c r="L41" s="354"/>
      <c r="M41" s="355"/>
      <c r="N41" s="131"/>
    </row>
    <row r="42" spans="10:17" x14ac:dyDescent="0.2">
      <c r="J42" s="353"/>
      <c r="K42" s="354"/>
      <c r="L42" s="354"/>
      <c r="M42" s="355"/>
      <c r="N42" s="137"/>
      <c r="O42" s="59"/>
      <c r="P42" s="59"/>
      <c r="Q42" s="59"/>
    </row>
    <row r="43" spans="10:17" x14ac:dyDescent="0.2">
      <c r="J43" s="353"/>
      <c r="K43" s="354"/>
      <c r="L43" s="354"/>
      <c r="M43" s="355"/>
      <c r="N43" s="137"/>
      <c r="O43" s="59"/>
      <c r="P43" s="59"/>
      <c r="Q43" s="59"/>
    </row>
    <row r="44" spans="10:17" x14ac:dyDescent="0.2">
      <c r="J44" s="353"/>
      <c r="K44" s="354"/>
      <c r="L44" s="354"/>
      <c r="M44" s="355"/>
      <c r="N44" s="137"/>
      <c r="O44" s="59"/>
      <c r="P44" s="59"/>
      <c r="Q44" s="59"/>
    </row>
    <row r="45" spans="10:17" x14ac:dyDescent="0.2">
      <c r="J45" s="353"/>
      <c r="K45" s="354"/>
      <c r="L45" s="354"/>
      <c r="M45" s="355"/>
      <c r="N45" s="137"/>
      <c r="O45" s="59"/>
      <c r="P45" s="59"/>
      <c r="Q45" s="59"/>
    </row>
    <row r="46" spans="10:17" x14ac:dyDescent="0.2">
      <c r="J46" s="353"/>
      <c r="K46" s="354"/>
      <c r="L46" s="354"/>
      <c r="M46" s="355"/>
      <c r="N46" s="137"/>
      <c r="O46" s="59"/>
      <c r="P46" s="59"/>
      <c r="Q46" s="59"/>
    </row>
    <row r="47" spans="10:17" x14ac:dyDescent="0.2">
      <c r="J47" s="353"/>
      <c r="K47" s="354"/>
      <c r="L47" s="354"/>
      <c r="M47" s="355"/>
      <c r="N47" s="137"/>
      <c r="O47" s="59"/>
      <c r="P47" s="59"/>
      <c r="Q47" s="59"/>
    </row>
    <row r="48" spans="10:17" x14ac:dyDescent="0.2">
      <c r="J48" s="353"/>
      <c r="K48" s="354"/>
      <c r="L48" s="354"/>
      <c r="M48" s="355"/>
      <c r="N48" s="131"/>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6"/>
      <c r="K52" s="357"/>
      <c r="L52" s="357"/>
      <c r="M52" s="358"/>
      <c r="N52" s="138"/>
      <c r="O52" s="59"/>
      <c r="P52" s="59"/>
      <c r="Q52" s="59"/>
    </row>
    <row r="53" spans="10:17" x14ac:dyDescent="0.2">
      <c r="J53" s="350"/>
      <c r="K53" s="351"/>
      <c r="L53" s="351"/>
      <c r="M53" s="352"/>
      <c r="N53" s="136"/>
      <c r="O53" s="59"/>
      <c r="P53" s="59"/>
      <c r="Q53" s="59"/>
    </row>
    <row r="54" spans="10:17" x14ac:dyDescent="0.2">
      <c r="J54" s="353"/>
      <c r="K54" s="354"/>
      <c r="L54" s="354"/>
      <c r="M54" s="355"/>
      <c r="N54" s="137"/>
      <c r="O54" s="59"/>
      <c r="P54" s="59"/>
      <c r="Q54" s="59"/>
    </row>
    <row r="55" spans="10:17" x14ac:dyDescent="0.2">
      <c r="J55" s="353"/>
      <c r="K55" s="354"/>
      <c r="L55" s="354"/>
      <c r="M55" s="355"/>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6"/>
      <c r="K64" s="357"/>
      <c r="L64" s="357"/>
      <c r="M64" s="358"/>
      <c r="N64" s="131"/>
    </row>
  </sheetData>
  <mergeCells count="3">
    <mergeCell ref="D2:F2"/>
    <mergeCell ref="J40:M52"/>
    <mergeCell ref="J53:M64"/>
  </mergeCells>
  <phoneticPr fontId="13" type="noConversion"/>
  <conditionalFormatting sqref="J15">
    <cfRule type="cellIs" dxfId="263" priority="1" stopIfTrue="1" operator="equal">
      <formula>0</formula>
    </cfRule>
  </conditionalFormatting>
  <conditionalFormatting sqref="J20 J12 J14 J22:J26">
    <cfRule type="cellIs" dxfId="262" priority="14" stopIfTrue="1" operator="equal">
      <formula>0</formula>
    </cfRule>
  </conditionalFormatting>
  <conditionalFormatting sqref="J7:J9">
    <cfRule type="cellIs" dxfId="261" priority="13" stopIfTrue="1" operator="equal">
      <formula>0</formula>
    </cfRule>
  </conditionalFormatting>
  <conditionalFormatting sqref="J28:J29">
    <cfRule type="cellIs" dxfId="260" priority="12" stopIfTrue="1" operator="equal">
      <formula>0</formula>
    </cfRule>
  </conditionalFormatting>
  <conditionalFormatting sqref="J17:J18">
    <cfRule type="cellIs" dxfId="259" priority="11" stopIfTrue="1" operator="equal">
      <formula>0</formula>
    </cfRule>
  </conditionalFormatting>
  <conditionalFormatting sqref="J21">
    <cfRule type="cellIs" dxfId="258" priority="10" stopIfTrue="1" operator="equal">
      <formula>0</formula>
    </cfRule>
  </conditionalFormatting>
  <conditionalFormatting sqref="J16">
    <cfRule type="cellIs" dxfId="257" priority="9" stopIfTrue="1" operator="equal">
      <formula>0</formula>
    </cfRule>
  </conditionalFormatting>
  <conditionalFormatting sqref="J4">
    <cfRule type="cellIs" dxfId="256" priority="8" stopIfTrue="1" operator="equal">
      <formula>0</formula>
    </cfRule>
  </conditionalFormatting>
  <conditionalFormatting sqref="J10">
    <cfRule type="cellIs" dxfId="255" priority="7" stopIfTrue="1" operator="equal">
      <formula>0</formula>
    </cfRule>
  </conditionalFormatting>
  <conditionalFormatting sqref="J11">
    <cfRule type="cellIs" dxfId="254" priority="6" stopIfTrue="1" operator="equal">
      <formula>0</formula>
    </cfRule>
  </conditionalFormatting>
  <conditionalFormatting sqref="J13">
    <cfRule type="cellIs" dxfId="253" priority="5" stopIfTrue="1" operator="equal">
      <formula>0</formula>
    </cfRule>
  </conditionalFormatting>
  <conditionalFormatting sqref="J19">
    <cfRule type="cellIs" dxfId="252" priority="4" stopIfTrue="1" operator="equal">
      <formula>0</formula>
    </cfRule>
  </conditionalFormatting>
  <conditionalFormatting sqref="J5:J6">
    <cfRule type="cellIs" dxfId="251" priority="3" stopIfTrue="1" operator="equal">
      <formula>0</formula>
    </cfRule>
  </conditionalFormatting>
  <conditionalFormatting sqref="J27 K4">
    <cfRule type="cellIs" dxfId="250" priority="2" stopIfTrue="1" operator="equal">
      <formula>0</formula>
    </cfRule>
  </conditionalFormatting>
  <pageMargins left="0.70866141732283472" right="0.70866141732283472" top="0.74803149606299213" bottom="0.74803149606299213" header="0.31496062992125984" footer="0.31496062992125984"/>
  <pageSetup paperSize="9" scale="81" orientation="portrait" horizontalDpi="4294967294" verticalDpi="4294967294" r:id="rId1"/>
  <rowBreaks count="1" manualBreakCount="1">
    <brk id="64" max="15" man="1"/>
  </rowBreaks>
  <colBreaks count="1" manualBreakCount="1">
    <brk id="9" max="12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D1:R64"/>
  <sheetViews>
    <sheetView topLeftCell="A29" zoomScale="70" zoomScaleNormal="70" workbookViewId="0">
      <selection activeCell="J1" sqref="J1:S1048576"/>
    </sheetView>
  </sheetViews>
  <sheetFormatPr defaultRowHeight="12.75" x14ac:dyDescent="0.2"/>
  <cols>
    <col min="1" max="1" width="8.28515625" customWidth="1"/>
    <col min="10" max="10" width="17.42578125" customWidth="1"/>
    <col min="11" max="11" width="11.140625" style="70" customWidth="1"/>
    <col min="12" max="12" width="20.140625" bestFit="1" customWidth="1"/>
    <col min="13" max="13" width="17.42578125" customWidth="1"/>
    <col min="14" max="14" width="8" customWidth="1"/>
    <col min="16" max="16" width="10.5703125" customWidth="1"/>
    <col min="17" max="17" width="11.5703125" customWidth="1"/>
  </cols>
  <sheetData>
    <row r="1" spans="4:13" ht="13.5" thickBot="1" x14ac:dyDescent="0.25"/>
    <row r="2" spans="4:13" ht="13.5" thickBot="1" x14ac:dyDescent="0.25">
      <c r="D2" s="362" t="s">
        <v>191</v>
      </c>
      <c r="E2" s="363"/>
      <c r="F2" s="364"/>
    </row>
    <row r="4" spans="4:13" ht="13.5" x14ac:dyDescent="0.2">
      <c r="J4" s="3" t="s">
        <v>30</v>
      </c>
      <c r="K4" s="116"/>
      <c r="L4" s="35" t="s">
        <v>23</v>
      </c>
      <c r="M4" s="59"/>
    </row>
    <row r="5" spans="4:13" ht="13.5" x14ac:dyDescent="0.2">
      <c r="J5" s="3" t="s">
        <v>30</v>
      </c>
      <c r="K5" s="35"/>
      <c r="L5" s="35" t="s">
        <v>344</v>
      </c>
      <c r="M5" s="59"/>
    </row>
    <row r="6" spans="4:13" ht="13.5" x14ac:dyDescent="0.2">
      <c r="J6" s="3" t="s">
        <v>30</v>
      </c>
      <c r="K6" s="35"/>
      <c r="L6" s="35" t="s">
        <v>206</v>
      </c>
      <c r="M6" s="59"/>
    </row>
    <row r="7" spans="4:13" ht="13.5" x14ac:dyDescent="0.2">
      <c r="J7" s="27" t="s">
        <v>29</v>
      </c>
      <c r="K7" s="35"/>
      <c r="L7" s="35" t="s">
        <v>21</v>
      </c>
      <c r="M7" s="59"/>
    </row>
    <row r="8" spans="4:13" ht="13.5" x14ac:dyDescent="0.2">
      <c r="J8" s="27" t="s">
        <v>29</v>
      </c>
      <c r="K8" s="35"/>
      <c r="L8" s="35" t="s">
        <v>39</v>
      </c>
      <c r="M8" s="59"/>
    </row>
    <row r="9" spans="4:13" ht="13.5" x14ac:dyDescent="0.2">
      <c r="J9" s="27" t="s">
        <v>29</v>
      </c>
      <c r="K9" s="35"/>
      <c r="L9" s="35" t="s">
        <v>150</v>
      </c>
      <c r="M9" s="59"/>
    </row>
    <row r="10" spans="4:13" ht="13.5" x14ac:dyDescent="0.2">
      <c r="J10" s="27" t="s">
        <v>29</v>
      </c>
      <c r="K10" s="35"/>
      <c r="L10" s="35" t="s">
        <v>207</v>
      </c>
      <c r="M10" s="59"/>
    </row>
    <row r="11" spans="4:13" ht="13.5" x14ac:dyDescent="0.2">
      <c r="J11" s="27" t="s">
        <v>29</v>
      </c>
      <c r="K11" s="35"/>
      <c r="L11" s="35" t="s">
        <v>149</v>
      </c>
      <c r="M11" s="59"/>
    </row>
    <row r="12" spans="4:13" ht="13.5" x14ac:dyDescent="0.2">
      <c r="J12" s="68" t="s">
        <v>29</v>
      </c>
      <c r="K12" s="35"/>
      <c r="L12" s="35" t="s">
        <v>123</v>
      </c>
      <c r="M12" s="59"/>
    </row>
    <row r="13" spans="4:13" ht="13.5" x14ac:dyDescent="0.2">
      <c r="J13" s="68" t="s">
        <v>25</v>
      </c>
      <c r="K13" s="35"/>
      <c r="L13" s="35" t="s">
        <v>113</v>
      </c>
      <c r="M13" s="59"/>
    </row>
    <row r="14" spans="4:13" ht="13.5" x14ac:dyDescent="0.2">
      <c r="J14" s="68" t="s">
        <v>25</v>
      </c>
      <c r="K14" s="35"/>
      <c r="L14" s="35" t="s">
        <v>222</v>
      </c>
      <c r="M14" s="59"/>
    </row>
    <row r="15" spans="4:13" ht="13.5" x14ac:dyDescent="0.2">
      <c r="J15" s="68" t="s">
        <v>25</v>
      </c>
      <c r="K15" s="35"/>
      <c r="L15" s="35" t="s">
        <v>232</v>
      </c>
      <c r="M15" s="59"/>
    </row>
    <row r="16" spans="4:13" ht="13.5" x14ac:dyDescent="0.2">
      <c r="J16" s="27" t="s">
        <v>25</v>
      </c>
      <c r="K16" s="35"/>
      <c r="L16" s="35" t="s">
        <v>221</v>
      </c>
      <c r="M16" s="59"/>
    </row>
    <row r="17" spans="10:13" ht="13.5" x14ac:dyDescent="0.2">
      <c r="J17" s="27" t="s">
        <v>25</v>
      </c>
      <c r="K17" s="35"/>
      <c r="L17" s="35" t="s">
        <v>125</v>
      </c>
      <c r="M17" s="59"/>
    </row>
    <row r="18" spans="10:13" ht="13.5" x14ac:dyDescent="0.2">
      <c r="J18" s="27" t="s">
        <v>25</v>
      </c>
      <c r="K18" s="35"/>
      <c r="L18" s="35" t="s">
        <v>335</v>
      </c>
      <c r="M18" s="59"/>
    </row>
    <row r="19" spans="10:13" ht="13.5" x14ac:dyDescent="0.2">
      <c r="J19" s="27" t="s">
        <v>25</v>
      </c>
      <c r="K19" s="35"/>
      <c r="L19" s="35" t="s">
        <v>170</v>
      </c>
      <c r="M19" s="59"/>
    </row>
    <row r="20" spans="10:13" ht="13.5" x14ac:dyDescent="0.2">
      <c r="J20" s="68" t="s">
        <v>25</v>
      </c>
      <c r="K20" s="35"/>
      <c r="L20" s="35" t="s">
        <v>47</v>
      </c>
      <c r="M20" s="59"/>
    </row>
    <row r="21" spans="10:13" ht="13.5" x14ac:dyDescent="0.2">
      <c r="J21" s="27" t="s">
        <v>25</v>
      </c>
      <c r="K21" s="35"/>
      <c r="L21" s="35" t="s">
        <v>152</v>
      </c>
      <c r="M21" s="59"/>
    </row>
    <row r="22" spans="10:13" ht="13.5" x14ac:dyDescent="0.2">
      <c r="J22" s="68" t="s">
        <v>25</v>
      </c>
      <c r="K22" s="35"/>
      <c r="L22" s="35" t="s">
        <v>22</v>
      </c>
      <c r="M22" s="59"/>
    </row>
    <row r="23" spans="10:13" ht="13.5" x14ac:dyDescent="0.2">
      <c r="J23" s="68" t="s">
        <v>25</v>
      </c>
      <c r="K23" s="35"/>
      <c r="L23" s="35" t="s">
        <v>204</v>
      </c>
      <c r="M23" s="59"/>
    </row>
    <row r="24" spans="10:13" ht="13.5" x14ac:dyDescent="0.2">
      <c r="J24" s="68" t="s">
        <v>25</v>
      </c>
      <c r="K24" s="35"/>
      <c r="L24" s="35" t="s">
        <v>57</v>
      </c>
      <c r="M24" s="59"/>
    </row>
    <row r="25" spans="10:13" ht="13.5" x14ac:dyDescent="0.2">
      <c r="J25" s="68" t="s">
        <v>26</v>
      </c>
      <c r="K25" s="35"/>
      <c r="L25" s="35" t="s">
        <v>40</v>
      </c>
      <c r="M25" s="59"/>
    </row>
    <row r="26" spans="10:13" ht="13.5" x14ac:dyDescent="0.2">
      <c r="J26" s="68" t="s">
        <v>26</v>
      </c>
      <c r="K26" s="35"/>
      <c r="L26" s="35" t="s">
        <v>88</v>
      </c>
      <c r="M26" s="59"/>
    </row>
    <row r="27" spans="10:13" ht="13.5" x14ac:dyDescent="0.2">
      <c r="J27" s="68" t="s">
        <v>26</v>
      </c>
      <c r="K27" s="35"/>
      <c r="L27" s="35" t="s">
        <v>208</v>
      </c>
      <c r="M27" s="59"/>
    </row>
    <row r="28" spans="10:13" ht="13.5" x14ac:dyDescent="0.2">
      <c r="J28" s="68" t="s">
        <v>26</v>
      </c>
      <c r="K28" s="35"/>
      <c r="L28" s="35" t="s">
        <v>1</v>
      </c>
      <c r="M28" s="59"/>
    </row>
    <row r="29" spans="10:13" ht="13.5" x14ac:dyDescent="0.2">
      <c r="J29" s="68" t="s">
        <v>26</v>
      </c>
      <c r="K29" s="35"/>
      <c r="L29" s="35" t="s">
        <v>356</v>
      </c>
      <c r="M29" s="59"/>
    </row>
    <row r="30" spans="10:13" ht="13.5" x14ac:dyDescent="0.2">
      <c r="J30" s="37"/>
      <c r="K30" s="35"/>
      <c r="L30" s="35"/>
      <c r="M30" s="59"/>
    </row>
    <row r="31" spans="10:13" ht="13.5" x14ac:dyDescent="0.2">
      <c r="J31" s="37"/>
      <c r="K31" s="35"/>
      <c r="L31" s="35"/>
      <c r="M31" s="59"/>
    </row>
    <row r="32" spans="10:13" ht="13.5" x14ac:dyDescent="0.2">
      <c r="J32" s="37"/>
      <c r="K32" s="35"/>
      <c r="L32" s="35"/>
      <c r="M32" s="59"/>
    </row>
    <row r="33" spans="10:18" ht="13.5" x14ac:dyDescent="0.2">
      <c r="J33" s="37"/>
      <c r="K33" s="35"/>
      <c r="L33" s="35"/>
      <c r="M33" s="59"/>
      <c r="N33" t="s">
        <v>269</v>
      </c>
    </row>
    <row r="34" spans="10:18" ht="13.5" x14ac:dyDescent="0.2">
      <c r="J34" s="37"/>
      <c r="K34" s="35"/>
      <c r="L34" s="35"/>
      <c r="M34" s="59"/>
      <c r="N34" s="59" t="s">
        <v>261</v>
      </c>
      <c r="O34" s="60" t="s">
        <v>61</v>
      </c>
      <c r="P34" s="60" t="s">
        <v>62</v>
      </c>
      <c r="Q34" s="59" t="s">
        <v>124</v>
      </c>
      <c r="R34" s="59"/>
    </row>
    <row r="35" spans="10:18" ht="13.5" x14ac:dyDescent="0.2">
      <c r="J35" s="37"/>
      <c r="K35" s="35"/>
      <c r="L35" s="35"/>
      <c r="M35" s="59"/>
      <c r="N35" s="59"/>
      <c r="O35" s="59" t="s">
        <v>141</v>
      </c>
      <c r="P35" s="59" t="s">
        <v>155</v>
      </c>
      <c r="Q35" s="59" t="s">
        <v>114</v>
      </c>
    </row>
    <row r="36" spans="10:18" ht="13.5" x14ac:dyDescent="0.2">
      <c r="J36" s="37"/>
      <c r="K36" s="35"/>
      <c r="L36" s="35"/>
      <c r="M36" s="59"/>
      <c r="N36" s="59"/>
      <c r="O36" s="59"/>
      <c r="P36" s="59"/>
      <c r="Q36" s="59"/>
    </row>
    <row r="37" spans="10:18" ht="13.5" x14ac:dyDescent="0.2">
      <c r="J37" s="37"/>
      <c r="K37" s="35"/>
      <c r="L37" s="35"/>
      <c r="M37" s="59"/>
      <c r="N37" s="59"/>
      <c r="O37" s="59"/>
      <c r="P37" s="60" t="s">
        <v>394</v>
      </c>
      <c r="Q37" s="59"/>
    </row>
    <row r="38" spans="10:18" ht="13.5" x14ac:dyDescent="0.2">
      <c r="J38" s="37"/>
      <c r="K38" s="35"/>
      <c r="L38" s="35"/>
      <c r="M38" s="59"/>
      <c r="N38" s="59"/>
      <c r="O38" s="59"/>
      <c r="P38" s="59"/>
      <c r="Q38" s="59"/>
    </row>
    <row r="39" spans="10:18" ht="13.5" x14ac:dyDescent="0.2">
      <c r="J39" s="37"/>
      <c r="K39" s="35"/>
      <c r="L39" s="35"/>
      <c r="M39" s="59"/>
      <c r="N39" s="59"/>
      <c r="O39" s="59" t="s">
        <v>64</v>
      </c>
      <c r="P39" s="60"/>
      <c r="Q39" s="60" t="s">
        <v>156</v>
      </c>
    </row>
    <row r="40" spans="10:18" x14ac:dyDescent="0.2">
      <c r="J40" s="350"/>
      <c r="K40" s="351"/>
      <c r="L40" s="351"/>
      <c r="M40" s="352"/>
      <c r="N40" s="131"/>
    </row>
    <row r="41" spans="10:18" x14ac:dyDescent="0.2">
      <c r="J41" s="353"/>
      <c r="K41" s="354"/>
      <c r="L41" s="354"/>
      <c r="M41" s="355"/>
      <c r="N41" s="131"/>
    </row>
    <row r="42" spans="10:18" x14ac:dyDescent="0.2">
      <c r="J42" s="353"/>
      <c r="K42" s="354"/>
      <c r="L42" s="354"/>
      <c r="M42" s="355"/>
      <c r="N42" s="137"/>
      <c r="O42" s="59"/>
      <c r="P42" s="59"/>
      <c r="Q42" s="59"/>
      <c r="R42" s="59"/>
    </row>
    <row r="43" spans="10:18" x14ac:dyDescent="0.2">
      <c r="J43" s="353"/>
      <c r="K43" s="354"/>
      <c r="L43" s="354"/>
      <c r="M43" s="355"/>
      <c r="N43" s="137"/>
      <c r="O43" s="59"/>
      <c r="P43" s="59"/>
      <c r="Q43" s="59"/>
    </row>
    <row r="44" spans="10:18" x14ac:dyDescent="0.2">
      <c r="J44" s="353"/>
      <c r="K44" s="354"/>
      <c r="L44" s="354"/>
      <c r="M44" s="355"/>
      <c r="N44" s="137"/>
      <c r="O44" s="59"/>
      <c r="P44" s="59"/>
      <c r="Q44" s="59"/>
    </row>
    <row r="45" spans="10:18" x14ac:dyDescent="0.2">
      <c r="J45" s="353"/>
      <c r="K45" s="354"/>
      <c r="L45" s="354"/>
      <c r="M45" s="355"/>
      <c r="N45" s="137"/>
      <c r="O45" s="59"/>
      <c r="P45" s="59"/>
      <c r="Q45" s="59"/>
    </row>
    <row r="46" spans="10:18" x14ac:dyDescent="0.2">
      <c r="J46" s="353"/>
      <c r="K46" s="354"/>
      <c r="L46" s="354"/>
      <c r="M46" s="355"/>
      <c r="N46" s="137"/>
      <c r="O46" s="59"/>
      <c r="P46" s="59"/>
      <c r="Q46" s="59"/>
    </row>
    <row r="47" spans="10:18" x14ac:dyDescent="0.2">
      <c r="J47" s="353"/>
      <c r="K47" s="354"/>
      <c r="L47" s="354"/>
      <c r="M47" s="355"/>
      <c r="N47" s="137"/>
      <c r="O47" s="59"/>
      <c r="P47" s="59"/>
      <c r="Q47" s="59"/>
    </row>
    <row r="48" spans="10:18" x14ac:dyDescent="0.2">
      <c r="J48" s="353"/>
      <c r="K48" s="354"/>
      <c r="L48" s="354"/>
      <c r="M48" s="355"/>
      <c r="N48" s="131"/>
    </row>
    <row r="49" spans="10:18" x14ac:dyDescent="0.2">
      <c r="J49" s="353"/>
      <c r="K49" s="354"/>
      <c r="L49" s="354"/>
      <c r="M49" s="355"/>
      <c r="N49" s="131"/>
    </row>
    <row r="50" spans="10:18" x14ac:dyDescent="0.2">
      <c r="J50" s="353"/>
      <c r="K50" s="354"/>
      <c r="L50" s="354"/>
      <c r="M50" s="355"/>
      <c r="N50" s="137"/>
      <c r="O50" s="59"/>
      <c r="P50" s="59"/>
      <c r="Q50" s="59"/>
      <c r="R50" s="59"/>
    </row>
    <row r="51" spans="10:18" x14ac:dyDescent="0.2">
      <c r="J51" s="353"/>
      <c r="K51" s="354"/>
      <c r="L51" s="354"/>
      <c r="M51" s="355"/>
      <c r="N51" s="137"/>
      <c r="O51" s="59"/>
      <c r="P51" s="59"/>
      <c r="Q51" s="59"/>
    </row>
    <row r="52" spans="10:18" x14ac:dyDescent="0.2">
      <c r="J52" s="356"/>
      <c r="K52" s="357"/>
      <c r="L52" s="357"/>
      <c r="M52" s="358"/>
      <c r="N52" s="138"/>
      <c r="O52" s="59"/>
      <c r="P52" s="59"/>
      <c r="Q52" s="59"/>
    </row>
    <row r="53" spans="10:18" x14ac:dyDescent="0.2">
      <c r="J53" s="350"/>
      <c r="K53" s="351"/>
      <c r="L53" s="351"/>
      <c r="M53" s="352"/>
      <c r="N53" s="136"/>
      <c r="O53" s="59"/>
      <c r="P53" s="59"/>
      <c r="Q53" s="59"/>
    </row>
    <row r="54" spans="10:18" x14ac:dyDescent="0.2">
      <c r="J54" s="353"/>
      <c r="K54" s="354"/>
      <c r="L54" s="354"/>
      <c r="M54" s="355"/>
      <c r="N54" s="137"/>
      <c r="O54" s="59"/>
      <c r="P54" s="59"/>
      <c r="Q54" s="59"/>
    </row>
    <row r="55" spans="10:18" x14ac:dyDescent="0.2">
      <c r="J55" s="353"/>
      <c r="K55" s="354"/>
      <c r="L55" s="354"/>
      <c r="M55" s="355"/>
      <c r="N55" s="137"/>
      <c r="O55" s="59"/>
      <c r="P55" s="59"/>
      <c r="Q55" s="59"/>
    </row>
    <row r="56" spans="10:18" x14ac:dyDescent="0.2">
      <c r="J56" s="353"/>
      <c r="K56" s="354"/>
      <c r="L56" s="354"/>
      <c r="M56" s="355"/>
      <c r="N56" s="131"/>
    </row>
    <row r="57" spans="10:18" x14ac:dyDescent="0.2">
      <c r="J57" s="353"/>
      <c r="K57" s="354"/>
      <c r="L57" s="354"/>
      <c r="M57" s="355"/>
      <c r="N57" s="131"/>
    </row>
    <row r="58" spans="10:18" x14ac:dyDescent="0.2">
      <c r="J58" s="353"/>
      <c r="K58" s="354"/>
      <c r="L58" s="354"/>
      <c r="M58" s="355"/>
      <c r="N58" s="131"/>
    </row>
    <row r="59" spans="10:18" x14ac:dyDescent="0.2">
      <c r="J59" s="353"/>
      <c r="K59" s="354"/>
      <c r="L59" s="354"/>
      <c r="M59" s="355"/>
      <c r="N59" s="131"/>
    </row>
    <row r="60" spans="10:18" x14ac:dyDescent="0.2">
      <c r="J60" s="353"/>
      <c r="K60" s="354"/>
      <c r="L60" s="354"/>
      <c r="M60" s="355"/>
      <c r="N60" s="131"/>
    </row>
    <row r="61" spans="10:18" x14ac:dyDescent="0.2">
      <c r="J61" s="353"/>
      <c r="K61" s="354"/>
      <c r="L61" s="354"/>
      <c r="M61" s="355"/>
      <c r="N61" s="131"/>
    </row>
    <row r="62" spans="10:18" x14ac:dyDescent="0.2">
      <c r="J62" s="353"/>
      <c r="K62" s="354"/>
      <c r="L62" s="354"/>
      <c r="M62" s="355"/>
      <c r="N62" s="131"/>
    </row>
    <row r="63" spans="10:18" x14ac:dyDescent="0.2">
      <c r="J63" s="353"/>
      <c r="K63" s="354"/>
      <c r="L63" s="354"/>
      <c r="M63" s="355"/>
      <c r="N63" s="131"/>
    </row>
    <row r="64" spans="10:18" x14ac:dyDescent="0.2">
      <c r="J64" s="356"/>
      <c r="K64" s="357"/>
      <c r="L64" s="357"/>
      <c r="M64" s="358"/>
      <c r="N64" s="131"/>
    </row>
  </sheetData>
  <mergeCells count="3">
    <mergeCell ref="D2:F2"/>
    <mergeCell ref="J40:M52"/>
    <mergeCell ref="J53:M64"/>
  </mergeCells>
  <phoneticPr fontId="14" type="noConversion"/>
  <conditionalFormatting sqref="J15">
    <cfRule type="cellIs" dxfId="249" priority="1" stopIfTrue="1" operator="equal">
      <formula>0</formula>
    </cfRule>
  </conditionalFormatting>
  <conditionalFormatting sqref="J20 J12 J14 J22:J26">
    <cfRule type="cellIs" dxfId="248" priority="14" stopIfTrue="1" operator="equal">
      <formula>0</formula>
    </cfRule>
  </conditionalFormatting>
  <conditionalFormatting sqref="J7:J9">
    <cfRule type="cellIs" dxfId="247" priority="13" stopIfTrue="1" operator="equal">
      <formula>0</formula>
    </cfRule>
  </conditionalFormatting>
  <conditionalFormatting sqref="J28:J29">
    <cfRule type="cellIs" dxfId="246" priority="12" stopIfTrue="1" operator="equal">
      <formula>0</formula>
    </cfRule>
  </conditionalFormatting>
  <conditionalFormatting sqref="J17:J18">
    <cfRule type="cellIs" dxfId="245" priority="11" stopIfTrue="1" operator="equal">
      <formula>0</formula>
    </cfRule>
  </conditionalFormatting>
  <conditionalFormatting sqref="J21">
    <cfRule type="cellIs" dxfId="244" priority="10" stopIfTrue="1" operator="equal">
      <formula>0</formula>
    </cfRule>
  </conditionalFormatting>
  <conditionalFormatting sqref="J16">
    <cfRule type="cellIs" dxfId="243" priority="9" stopIfTrue="1" operator="equal">
      <formula>0</formula>
    </cfRule>
  </conditionalFormatting>
  <conditionalFormatting sqref="J4">
    <cfRule type="cellIs" dxfId="242" priority="8" stopIfTrue="1" operator="equal">
      <formula>0</formula>
    </cfRule>
  </conditionalFormatting>
  <conditionalFormatting sqref="J10">
    <cfRule type="cellIs" dxfId="241" priority="7" stopIfTrue="1" operator="equal">
      <formula>0</formula>
    </cfRule>
  </conditionalFormatting>
  <conditionalFormatting sqref="J11">
    <cfRule type="cellIs" dxfId="240" priority="6" stopIfTrue="1" operator="equal">
      <formula>0</formula>
    </cfRule>
  </conditionalFormatting>
  <conditionalFormatting sqref="J13">
    <cfRule type="cellIs" dxfId="239" priority="5" stopIfTrue="1" operator="equal">
      <formula>0</formula>
    </cfRule>
  </conditionalFormatting>
  <conditionalFormatting sqref="J19">
    <cfRule type="cellIs" dxfId="238" priority="4" stopIfTrue="1" operator="equal">
      <formula>0</formula>
    </cfRule>
  </conditionalFormatting>
  <conditionalFormatting sqref="J5:J6">
    <cfRule type="cellIs" dxfId="237" priority="3" stopIfTrue="1" operator="equal">
      <formula>0</formula>
    </cfRule>
  </conditionalFormatting>
  <conditionalFormatting sqref="J27 K4">
    <cfRule type="cellIs" dxfId="236" priority="2" stopIfTrue="1" operator="equal">
      <formula>0</formula>
    </cfRule>
  </conditionalFormatting>
  <pageMargins left="0.7" right="0.7" top="0.75" bottom="0.75" header="0.3" footer="0.3"/>
  <pageSetup paperSize="9" scale="78" orientation="portrait" horizontalDpi="4294967294" verticalDpi="4294967294" r:id="rId1"/>
  <colBreaks count="1" manualBreakCount="1">
    <brk id="9"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59999389629810485"/>
  </sheetPr>
  <dimension ref="D1:Q66"/>
  <sheetViews>
    <sheetView view="pageBreakPreview" zoomScale="60" zoomScaleNormal="100" workbookViewId="0">
      <selection activeCell="J1" sqref="J1:Q1048576"/>
    </sheetView>
  </sheetViews>
  <sheetFormatPr defaultRowHeight="12.75" x14ac:dyDescent="0.2"/>
  <cols>
    <col min="1" max="1" width="8.28515625" customWidth="1"/>
    <col min="6" max="6" width="12" customWidth="1"/>
    <col min="10" max="10" width="17.42578125" customWidth="1"/>
    <col min="11" max="11" width="11.140625" style="70" customWidth="1"/>
    <col min="12" max="12" width="20.140625" bestFit="1" customWidth="1"/>
    <col min="13" max="13" width="17.42578125" customWidth="1"/>
    <col min="16" max="16" width="12.5703125" customWidth="1"/>
    <col min="17" max="17" width="13" customWidth="1"/>
  </cols>
  <sheetData>
    <row r="1" spans="4:17" ht="13.5" thickBot="1" x14ac:dyDescent="0.25"/>
    <row r="2" spans="4:17" ht="13.5" thickBot="1" x14ac:dyDescent="0.25">
      <c r="D2" s="347" t="s">
        <v>418</v>
      </c>
      <c r="E2" s="348"/>
      <c r="F2" s="349"/>
    </row>
    <row r="4" spans="4:17" ht="14.25" customHeight="1" x14ac:dyDescent="0.2">
      <c r="J4" s="3" t="s">
        <v>30</v>
      </c>
      <c r="K4" s="116"/>
      <c r="L4" s="35" t="s">
        <v>23</v>
      </c>
      <c r="M4" s="59"/>
    </row>
    <row r="5" spans="4:17" ht="13.5" x14ac:dyDescent="0.2">
      <c r="J5" s="3" t="s">
        <v>30</v>
      </c>
      <c r="K5" s="35"/>
      <c r="L5" s="35" t="s">
        <v>344</v>
      </c>
      <c r="M5" s="59"/>
    </row>
    <row r="6" spans="4:17" ht="13.5" x14ac:dyDescent="0.2">
      <c r="J6" s="3" t="s">
        <v>30</v>
      </c>
      <c r="K6" s="35"/>
      <c r="L6" s="35" t="s">
        <v>206</v>
      </c>
      <c r="M6" s="59"/>
    </row>
    <row r="7" spans="4:17" ht="13.5" x14ac:dyDescent="0.2">
      <c r="J7" s="27" t="s">
        <v>29</v>
      </c>
      <c r="K7" s="35"/>
      <c r="L7" s="35" t="s">
        <v>419</v>
      </c>
      <c r="M7" s="59"/>
    </row>
    <row r="8" spans="4:17" ht="13.5" x14ac:dyDescent="0.2">
      <c r="J8" s="27" t="s">
        <v>29</v>
      </c>
      <c r="K8" s="35"/>
      <c r="L8" s="35" t="s">
        <v>21</v>
      </c>
      <c r="M8" s="59"/>
    </row>
    <row r="9" spans="4:17" ht="13.5" x14ac:dyDescent="0.2">
      <c r="J9" s="27" t="s">
        <v>29</v>
      </c>
      <c r="K9" s="35"/>
      <c r="L9" s="35" t="s">
        <v>39</v>
      </c>
      <c r="M9" s="59"/>
    </row>
    <row r="10" spans="4:17" ht="13.5" x14ac:dyDescent="0.2">
      <c r="J10" s="27" t="s">
        <v>29</v>
      </c>
      <c r="K10" s="35"/>
      <c r="L10" s="35" t="s">
        <v>150</v>
      </c>
      <c r="M10" s="59"/>
    </row>
    <row r="11" spans="4:17" ht="13.5" x14ac:dyDescent="0.2">
      <c r="J11" s="27" t="s">
        <v>29</v>
      </c>
      <c r="K11" s="35"/>
      <c r="L11" s="35" t="s">
        <v>207</v>
      </c>
      <c r="M11" s="59"/>
    </row>
    <row r="12" spans="4:17" ht="13.5" x14ac:dyDescent="0.2">
      <c r="J12" s="27" t="s">
        <v>29</v>
      </c>
      <c r="K12" s="35"/>
      <c r="L12" s="35" t="s">
        <v>149</v>
      </c>
      <c r="M12" s="59"/>
      <c r="N12" s="59" t="s">
        <v>269</v>
      </c>
      <c r="O12" s="60" t="s">
        <v>60</v>
      </c>
      <c r="P12" s="59" t="s">
        <v>62</v>
      </c>
      <c r="Q12" s="59" t="s">
        <v>114</v>
      </c>
    </row>
    <row r="13" spans="4:17" ht="13.5" x14ac:dyDescent="0.2">
      <c r="J13" s="68" t="s">
        <v>29</v>
      </c>
      <c r="K13" s="35"/>
      <c r="L13" s="35" t="s">
        <v>123</v>
      </c>
      <c r="M13" s="59"/>
      <c r="N13" s="59"/>
      <c r="O13" s="59" t="s">
        <v>312</v>
      </c>
      <c r="P13" s="59" t="s">
        <v>155</v>
      </c>
      <c r="Q13" s="59" t="s">
        <v>124</v>
      </c>
    </row>
    <row r="14" spans="4:17" ht="13.5" x14ac:dyDescent="0.2">
      <c r="J14" s="68" t="s">
        <v>25</v>
      </c>
      <c r="K14" s="35"/>
      <c r="L14" s="35" t="s">
        <v>113</v>
      </c>
      <c r="M14" s="59"/>
      <c r="N14" s="59"/>
      <c r="O14" s="59"/>
      <c r="P14" s="59"/>
      <c r="Q14" s="59"/>
    </row>
    <row r="15" spans="4:17" ht="13.5" x14ac:dyDescent="0.2">
      <c r="J15" s="68" t="s">
        <v>25</v>
      </c>
      <c r="K15" s="35"/>
      <c r="L15" s="35" t="s">
        <v>222</v>
      </c>
      <c r="M15" s="59"/>
      <c r="N15" s="59"/>
      <c r="O15" s="59"/>
      <c r="P15" s="59" t="s">
        <v>420</v>
      </c>
      <c r="Q15" s="59"/>
    </row>
    <row r="16" spans="4:17" ht="13.5" x14ac:dyDescent="0.2">
      <c r="J16" s="68" t="s">
        <v>25</v>
      </c>
      <c r="K16" s="35"/>
      <c r="L16" s="35" t="s">
        <v>232</v>
      </c>
      <c r="M16" s="59"/>
      <c r="N16" s="59"/>
      <c r="O16" s="59"/>
      <c r="P16" s="59"/>
      <c r="Q16" s="59"/>
    </row>
    <row r="17" spans="10:17" ht="13.5" x14ac:dyDescent="0.2">
      <c r="J17" s="27" t="s">
        <v>25</v>
      </c>
      <c r="K17" s="35"/>
      <c r="L17" s="35" t="s">
        <v>392</v>
      </c>
      <c r="M17" s="59"/>
      <c r="N17" s="59"/>
      <c r="O17" s="59" t="s">
        <v>421</v>
      </c>
      <c r="P17" s="59"/>
      <c r="Q17" s="59" t="s">
        <v>129</v>
      </c>
    </row>
    <row r="18" spans="10:17" ht="13.5" x14ac:dyDescent="0.2">
      <c r="J18" s="27" t="s">
        <v>25</v>
      </c>
      <c r="K18" s="35"/>
      <c r="L18" s="35" t="s">
        <v>221</v>
      </c>
      <c r="M18" s="59"/>
    </row>
    <row r="19" spans="10:17" ht="13.5" x14ac:dyDescent="0.2">
      <c r="J19" s="27" t="s">
        <v>25</v>
      </c>
      <c r="K19" s="35"/>
      <c r="L19" s="35" t="s">
        <v>125</v>
      </c>
      <c r="M19" s="59"/>
    </row>
    <row r="20" spans="10:17" ht="13.5" x14ac:dyDescent="0.2">
      <c r="J20" s="27" t="s">
        <v>25</v>
      </c>
      <c r="K20" s="35"/>
      <c r="L20" s="35" t="s">
        <v>335</v>
      </c>
      <c r="M20" s="59"/>
    </row>
    <row r="21" spans="10:17" ht="13.5" x14ac:dyDescent="0.2">
      <c r="J21" s="27" t="s">
        <v>25</v>
      </c>
      <c r="K21" s="35"/>
      <c r="L21" s="35" t="s">
        <v>170</v>
      </c>
      <c r="M21" s="59"/>
    </row>
    <row r="22" spans="10:17" ht="13.5" x14ac:dyDescent="0.2">
      <c r="J22" s="68" t="s">
        <v>25</v>
      </c>
      <c r="K22" s="35"/>
      <c r="L22" s="35" t="s">
        <v>47</v>
      </c>
      <c r="M22" s="59"/>
      <c r="N22" s="60" t="s">
        <v>269</v>
      </c>
      <c r="O22" s="60" t="s">
        <v>61</v>
      </c>
      <c r="P22" s="59" t="s">
        <v>62</v>
      </c>
      <c r="Q22" s="59" t="s">
        <v>124</v>
      </c>
    </row>
    <row r="23" spans="10:17" ht="13.5" x14ac:dyDescent="0.2">
      <c r="J23" s="27" t="s">
        <v>25</v>
      </c>
      <c r="K23" s="35"/>
      <c r="L23" s="35" t="s">
        <v>152</v>
      </c>
      <c r="M23" s="59"/>
      <c r="N23" s="59"/>
      <c r="O23" s="59" t="s">
        <v>261</v>
      </c>
      <c r="P23" s="59" t="s">
        <v>423</v>
      </c>
      <c r="Q23" s="59" t="s">
        <v>155</v>
      </c>
    </row>
    <row r="24" spans="10:17" ht="13.5" x14ac:dyDescent="0.2">
      <c r="J24" s="68" t="s">
        <v>25</v>
      </c>
      <c r="K24" s="35"/>
      <c r="L24" s="35" t="s">
        <v>22</v>
      </c>
      <c r="M24" s="59"/>
      <c r="N24" s="59"/>
      <c r="O24" s="59"/>
      <c r="P24" s="59"/>
      <c r="Q24" s="59"/>
    </row>
    <row r="25" spans="10:17" ht="13.5" x14ac:dyDescent="0.2">
      <c r="J25" s="68" t="s">
        <v>25</v>
      </c>
      <c r="K25" s="35"/>
      <c r="L25" s="35" t="s">
        <v>204</v>
      </c>
      <c r="M25" s="59"/>
      <c r="N25" s="59"/>
      <c r="O25" s="60"/>
      <c r="P25" s="59"/>
      <c r="Q25" s="59"/>
    </row>
    <row r="26" spans="10:17" ht="13.5" x14ac:dyDescent="0.2">
      <c r="J26" s="68" t="s">
        <v>25</v>
      </c>
      <c r="K26" s="35"/>
      <c r="L26" s="35" t="s">
        <v>57</v>
      </c>
      <c r="M26" s="59"/>
      <c r="N26" s="59"/>
      <c r="O26" s="59"/>
      <c r="P26" s="59" t="s">
        <v>129</v>
      </c>
      <c r="Q26" s="59"/>
    </row>
    <row r="27" spans="10:17" ht="13.5" x14ac:dyDescent="0.2">
      <c r="J27" s="68" t="s">
        <v>26</v>
      </c>
      <c r="K27" s="35"/>
      <c r="L27" s="35" t="s">
        <v>40</v>
      </c>
      <c r="M27" s="59"/>
      <c r="N27" s="59"/>
      <c r="O27" s="60" t="s">
        <v>64</v>
      </c>
      <c r="P27" s="60"/>
      <c r="Q27" s="60" t="s">
        <v>422</v>
      </c>
    </row>
    <row r="28" spans="10:17" ht="13.5" x14ac:dyDescent="0.2">
      <c r="J28" s="68" t="s">
        <v>26</v>
      </c>
      <c r="K28" s="35"/>
      <c r="L28" s="35" t="s">
        <v>88</v>
      </c>
      <c r="M28" s="59"/>
    </row>
    <row r="29" spans="10:17" ht="13.5" x14ac:dyDescent="0.2">
      <c r="J29" s="68" t="s">
        <v>26</v>
      </c>
      <c r="K29" s="35"/>
      <c r="L29" s="35" t="s">
        <v>208</v>
      </c>
      <c r="M29" s="59"/>
    </row>
    <row r="30" spans="10:17" ht="13.5" x14ac:dyDescent="0.2">
      <c r="J30" s="68" t="s">
        <v>26</v>
      </c>
      <c r="K30" s="35"/>
      <c r="L30" s="35" t="s">
        <v>1</v>
      </c>
      <c r="M30" s="59"/>
      <c r="N30" s="59" t="s">
        <v>261</v>
      </c>
      <c r="O30" s="60" t="s">
        <v>61</v>
      </c>
      <c r="P30" s="59" t="s">
        <v>223</v>
      </c>
      <c r="Q30" s="59" t="s">
        <v>114</v>
      </c>
    </row>
    <row r="31" spans="10:17" ht="13.5" x14ac:dyDescent="0.2">
      <c r="J31" s="68" t="s">
        <v>26</v>
      </c>
      <c r="K31" s="35"/>
      <c r="L31" s="35" t="s">
        <v>356</v>
      </c>
      <c r="M31" s="59"/>
      <c r="N31" s="59"/>
      <c r="O31" s="59" t="s">
        <v>312</v>
      </c>
      <c r="P31" s="59" t="s">
        <v>423</v>
      </c>
      <c r="Q31" s="59" t="s">
        <v>124</v>
      </c>
    </row>
    <row r="32" spans="10:17" ht="13.5" x14ac:dyDescent="0.2">
      <c r="J32" s="37"/>
      <c r="K32" s="35"/>
      <c r="L32" s="35"/>
      <c r="M32" s="59"/>
      <c r="N32" s="59"/>
      <c r="O32" s="59"/>
      <c r="P32" s="59"/>
      <c r="Q32" s="59"/>
    </row>
    <row r="33" spans="10:17" ht="13.5" x14ac:dyDescent="0.2">
      <c r="J33" s="37"/>
      <c r="K33" s="35"/>
      <c r="L33" s="35"/>
      <c r="M33" s="59"/>
      <c r="N33" s="59"/>
      <c r="O33" s="59"/>
      <c r="P33" s="59" t="s">
        <v>424</v>
      </c>
      <c r="Q33" s="59"/>
    </row>
    <row r="34" spans="10:17" ht="13.5" x14ac:dyDescent="0.2">
      <c r="J34" s="37"/>
      <c r="K34" s="35"/>
      <c r="L34" s="35"/>
      <c r="M34" s="59"/>
      <c r="N34" s="59"/>
      <c r="O34" s="59"/>
      <c r="P34" s="59"/>
      <c r="Q34" s="59"/>
    </row>
    <row r="35" spans="10:17" ht="13.5" x14ac:dyDescent="0.2">
      <c r="J35" s="37"/>
      <c r="K35" s="35"/>
      <c r="L35" s="35"/>
      <c r="M35" s="59"/>
      <c r="N35" s="59"/>
      <c r="O35" s="59" t="s">
        <v>64</v>
      </c>
      <c r="P35" s="59"/>
      <c r="Q35" s="59" t="s">
        <v>219</v>
      </c>
    </row>
    <row r="36" spans="10:17" ht="13.5" x14ac:dyDescent="0.2">
      <c r="J36" s="37"/>
      <c r="K36" s="35"/>
      <c r="L36" s="35"/>
      <c r="M36" s="59"/>
    </row>
    <row r="37" spans="10:17" ht="13.5" x14ac:dyDescent="0.2">
      <c r="J37" s="37"/>
      <c r="K37" s="35"/>
      <c r="L37" s="35"/>
      <c r="M37" s="59"/>
    </row>
    <row r="38" spans="10:17" ht="13.5" x14ac:dyDescent="0.2">
      <c r="J38" s="37"/>
      <c r="K38" s="35"/>
      <c r="L38" s="35"/>
      <c r="M38" s="59"/>
    </row>
    <row r="39" spans="10:17" ht="13.5" x14ac:dyDescent="0.2">
      <c r="J39" s="37"/>
      <c r="K39" s="35"/>
      <c r="L39" s="35"/>
      <c r="M39" s="59"/>
    </row>
    <row r="40" spans="10:17" ht="13.5" x14ac:dyDescent="0.2">
      <c r="J40" s="37"/>
      <c r="K40" s="35"/>
      <c r="L40" s="35"/>
      <c r="M40" s="59"/>
    </row>
    <row r="41" spans="10:17" ht="13.5" x14ac:dyDescent="0.2">
      <c r="J41" s="37"/>
      <c r="K41" s="35"/>
      <c r="L41" s="35"/>
      <c r="M41" s="59"/>
    </row>
    <row r="42" spans="10:17" x14ac:dyDescent="0.2">
      <c r="J42" s="350"/>
      <c r="K42" s="351"/>
      <c r="L42" s="351"/>
      <c r="M42" s="352"/>
    </row>
    <row r="43" spans="10:17" x14ac:dyDescent="0.2">
      <c r="J43" s="353"/>
      <c r="K43" s="354"/>
      <c r="L43" s="354"/>
      <c r="M43" s="355"/>
    </row>
    <row r="44" spans="10:17" x14ac:dyDescent="0.2">
      <c r="J44" s="353"/>
      <c r="K44" s="354"/>
      <c r="L44" s="354"/>
      <c r="M44" s="355"/>
    </row>
    <row r="45" spans="10:17" x14ac:dyDescent="0.2">
      <c r="J45" s="353"/>
      <c r="K45" s="354"/>
      <c r="L45" s="354"/>
      <c r="M45" s="355"/>
    </row>
    <row r="46" spans="10:17" x14ac:dyDescent="0.2">
      <c r="J46" s="353"/>
      <c r="K46" s="354"/>
      <c r="L46" s="354"/>
      <c r="M46" s="355"/>
    </row>
    <row r="47" spans="10:17" x14ac:dyDescent="0.2">
      <c r="J47" s="353"/>
      <c r="K47" s="354"/>
      <c r="L47" s="354"/>
      <c r="M47" s="355"/>
    </row>
    <row r="48" spans="10:17" x14ac:dyDescent="0.2">
      <c r="J48" s="353"/>
      <c r="K48" s="354"/>
      <c r="L48" s="354"/>
      <c r="M48" s="355"/>
    </row>
    <row r="49" spans="10:13" x14ac:dyDescent="0.2">
      <c r="J49" s="353"/>
      <c r="K49" s="354"/>
      <c r="L49" s="354"/>
      <c r="M49" s="355"/>
    </row>
    <row r="50" spans="10:13" x14ac:dyDescent="0.2">
      <c r="J50" s="353"/>
      <c r="K50" s="354"/>
      <c r="L50" s="354"/>
      <c r="M50" s="355"/>
    </row>
    <row r="51" spans="10:13" x14ac:dyDescent="0.2">
      <c r="J51" s="353"/>
      <c r="K51" s="354"/>
      <c r="L51" s="354"/>
      <c r="M51" s="355"/>
    </row>
    <row r="52" spans="10:13" x14ac:dyDescent="0.2">
      <c r="J52" s="353"/>
      <c r="K52" s="354"/>
      <c r="L52" s="354"/>
      <c r="M52" s="355"/>
    </row>
    <row r="53" spans="10:13" x14ac:dyDescent="0.2">
      <c r="J53" s="353"/>
      <c r="K53" s="354"/>
      <c r="L53" s="354"/>
      <c r="M53" s="355"/>
    </row>
    <row r="54" spans="10:13" x14ac:dyDescent="0.2">
      <c r="J54" s="356"/>
      <c r="K54" s="357"/>
      <c r="L54" s="357"/>
      <c r="M54" s="358"/>
    </row>
    <row r="55" spans="10:13" x14ac:dyDescent="0.2">
      <c r="J55" s="350"/>
      <c r="K55" s="351"/>
      <c r="L55" s="351"/>
      <c r="M55" s="352"/>
    </row>
    <row r="56" spans="10:13" x14ac:dyDescent="0.2">
      <c r="J56" s="353"/>
      <c r="K56" s="354"/>
      <c r="L56" s="354"/>
      <c r="M56" s="355"/>
    </row>
    <row r="57" spans="10:13" x14ac:dyDescent="0.2">
      <c r="J57" s="353"/>
      <c r="K57" s="354"/>
      <c r="L57" s="354"/>
      <c r="M57" s="355"/>
    </row>
    <row r="58" spans="10:13" x14ac:dyDescent="0.2">
      <c r="J58" s="353"/>
      <c r="K58" s="354"/>
      <c r="L58" s="354"/>
      <c r="M58" s="355"/>
    </row>
    <row r="59" spans="10:13" x14ac:dyDescent="0.2">
      <c r="J59" s="353"/>
      <c r="K59" s="354"/>
      <c r="L59" s="354"/>
      <c r="M59" s="355"/>
    </row>
    <row r="60" spans="10:13" x14ac:dyDescent="0.2">
      <c r="J60" s="353"/>
      <c r="K60" s="354"/>
      <c r="L60" s="354"/>
      <c r="M60" s="355"/>
    </row>
    <row r="61" spans="10:13" x14ac:dyDescent="0.2">
      <c r="J61" s="353"/>
      <c r="K61" s="354"/>
      <c r="L61" s="354"/>
      <c r="M61" s="355"/>
    </row>
    <row r="62" spans="10:13" x14ac:dyDescent="0.2">
      <c r="J62" s="353"/>
      <c r="K62" s="354"/>
      <c r="L62" s="354"/>
      <c r="M62" s="355"/>
    </row>
    <row r="63" spans="10:13" x14ac:dyDescent="0.2">
      <c r="J63" s="353"/>
      <c r="K63" s="354"/>
      <c r="L63" s="354"/>
      <c r="M63" s="355"/>
    </row>
    <row r="64" spans="10:13" x14ac:dyDescent="0.2">
      <c r="J64" s="353"/>
      <c r="K64" s="354"/>
      <c r="L64" s="354"/>
      <c r="M64" s="355"/>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6">
    <cfRule type="cellIs" dxfId="235" priority="1" stopIfTrue="1" operator="equal">
      <formula>0</formula>
    </cfRule>
  </conditionalFormatting>
  <conditionalFormatting sqref="J22 J13 J15 J24:J28">
    <cfRule type="cellIs" dxfId="234" priority="14" stopIfTrue="1" operator="equal">
      <formula>0</formula>
    </cfRule>
  </conditionalFormatting>
  <conditionalFormatting sqref="J7:J10">
    <cfRule type="cellIs" dxfId="233" priority="13" stopIfTrue="1" operator="equal">
      <formula>0</formula>
    </cfRule>
  </conditionalFormatting>
  <conditionalFormatting sqref="J30:J31">
    <cfRule type="cellIs" dxfId="232" priority="12" stopIfTrue="1" operator="equal">
      <formula>0</formula>
    </cfRule>
  </conditionalFormatting>
  <conditionalFormatting sqref="J19:J20">
    <cfRule type="cellIs" dxfId="231" priority="11" stopIfTrue="1" operator="equal">
      <formula>0</formula>
    </cfRule>
  </conditionalFormatting>
  <conditionalFormatting sqref="J23">
    <cfRule type="cellIs" dxfId="230" priority="10" stopIfTrue="1" operator="equal">
      <formula>0</formula>
    </cfRule>
  </conditionalFormatting>
  <conditionalFormatting sqref="J17:J18">
    <cfRule type="cellIs" dxfId="229" priority="9" stopIfTrue="1" operator="equal">
      <formula>0</formula>
    </cfRule>
  </conditionalFormatting>
  <conditionalFormatting sqref="J4">
    <cfRule type="cellIs" dxfId="228" priority="8" stopIfTrue="1" operator="equal">
      <formula>0</formula>
    </cfRule>
  </conditionalFormatting>
  <conditionalFormatting sqref="J11">
    <cfRule type="cellIs" dxfId="227" priority="7" stopIfTrue="1" operator="equal">
      <formula>0</formula>
    </cfRule>
  </conditionalFormatting>
  <conditionalFormatting sqref="J12">
    <cfRule type="cellIs" dxfId="226" priority="6" stopIfTrue="1" operator="equal">
      <formula>0</formula>
    </cfRule>
  </conditionalFormatting>
  <conditionalFormatting sqref="J14">
    <cfRule type="cellIs" dxfId="225" priority="5" stopIfTrue="1" operator="equal">
      <formula>0</formula>
    </cfRule>
  </conditionalFormatting>
  <conditionalFormatting sqref="J21">
    <cfRule type="cellIs" dxfId="224" priority="4" stopIfTrue="1" operator="equal">
      <formula>0</formula>
    </cfRule>
  </conditionalFormatting>
  <conditionalFormatting sqref="J5:J6">
    <cfRule type="cellIs" dxfId="223" priority="3" stopIfTrue="1" operator="equal">
      <formula>0</formula>
    </cfRule>
  </conditionalFormatting>
  <conditionalFormatting sqref="J29 K4">
    <cfRule type="cellIs" dxfId="222" priority="2" stopIfTrue="1" operator="equal">
      <formula>0</formula>
    </cfRule>
  </conditionalFormatting>
  <pageMargins left="0.70866141732283472" right="0.70866141732283472" top="0.74803149606299213" bottom="0.74803149606299213" header="0.31496062992125984" footer="0.31496062992125984"/>
  <pageSetup paperSize="9" scale="71" orientation="portrait" horizontalDpi="4294967294" verticalDpi="4294967294" r:id="rId1"/>
  <colBreaks count="1" manualBreakCount="1">
    <brk id="9" max="70"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59999389629810485"/>
  </sheetPr>
  <dimension ref="D1:Q67"/>
  <sheetViews>
    <sheetView view="pageBreakPreview" zoomScale="65" zoomScaleNormal="100" zoomScaleSheetLayoutView="65" workbookViewId="0">
      <selection activeCell="M31" sqref="M30:M31"/>
    </sheetView>
  </sheetViews>
  <sheetFormatPr defaultRowHeight="12.75" x14ac:dyDescent="0.2"/>
  <cols>
    <col min="1" max="1" width="8.28515625" customWidth="1"/>
    <col min="6" max="6" width="12" customWidth="1"/>
    <col min="10" max="10" width="17.42578125" customWidth="1"/>
    <col min="11" max="11" width="11.140625" style="70" customWidth="1"/>
    <col min="12" max="12" width="20.140625" bestFit="1" customWidth="1"/>
    <col min="13" max="13" width="17.42578125" customWidth="1"/>
    <col min="14" max="14" width="10.28515625" customWidth="1"/>
    <col min="15" max="15" width="12" bestFit="1" customWidth="1"/>
    <col min="16" max="16" width="12.5703125" customWidth="1"/>
    <col min="17" max="17" width="13" customWidth="1"/>
  </cols>
  <sheetData>
    <row r="1" spans="4:17" ht="13.5" thickBot="1" x14ac:dyDescent="0.25"/>
    <row r="2" spans="4:17" ht="13.5" thickBot="1" x14ac:dyDescent="0.25">
      <c r="D2" s="347" t="s">
        <v>190</v>
      </c>
      <c r="E2" s="348"/>
      <c r="F2" s="349"/>
    </row>
    <row r="4" spans="4:17" ht="14.25" customHeight="1" x14ac:dyDescent="0.2">
      <c r="J4" s="3" t="s">
        <v>30</v>
      </c>
      <c r="K4" s="116"/>
      <c r="L4" s="35" t="s">
        <v>23</v>
      </c>
      <c r="M4" s="59"/>
    </row>
    <row r="5" spans="4:17" ht="13.5" x14ac:dyDescent="0.2">
      <c r="J5" s="3" t="s">
        <v>30</v>
      </c>
      <c r="K5" s="35"/>
      <c r="L5" s="35" t="s">
        <v>344</v>
      </c>
      <c r="M5" s="59"/>
    </row>
    <row r="6" spans="4:17" ht="13.5" x14ac:dyDescent="0.2">
      <c r="J6" s="3" t="s">
        <v>30</v>
      </c>
      <c r="K6" s="35"/>
      <c r="L6" s="35" t="s">
        <v>206</v>
      </c>
      <c r="M6" s="59"/>
    </row>
    <row r="7" spans="4:17" ht="13.5" x14ac:dyDescent="0.2">
      <c r="J7" s="27" t="s">
        <v>29</v>
      </c>
      <c r="K7" s="35"/>
      <c r="L7" s="35" t="s">
        <v>419</v>
      </c>
      <c r="M7" s="59"/>
    </row>
    <row r="8" spans="4:17" ht="13.5" x14ac:dyDescent="0.2">
      <c r="J8" s="27" t="s">
        <v>29</v>
      </c>
      <c r="K8" s="35"/>
      <c r="L8" s="35" t="s">
        <v>21</v>
      </c>
      <c r="M8" s="59"/>
    </row>
    <row r="9" spans="4:17" ht="13.5" x14ac:dyDescent="0.2">
      <c r="J9" s="27" t="s">
        <v>29</v>
      </c>
      <c r="K9" s="35"/>
      <c r="L9" s="35" t="s">
        <v>39</v>
      </c>
      <c r="M9" s="59"/>
    </row>
    <row r="10" spans="4:17" ht="13.5" x14ac:dyDescent="0.2">
      <c r="J10" s="27" t="s">
        <v>29</v>
      </c>
      <c r="K10" s="35"/>
      <c r="L10" s="35" t="s">
        <v>150</v>
      </c>
      <c r="M10" s="59"/>
    </row>
    <row r="11" spans="4:17" ht="13.5" x14ac:dyDescent="0.2">
      <c r="J11" s="27" t="s">
        <v>29</v>
      </c>
      <c r="K11" s="35"/>
      <c r="L11" s="35" t="s">
        <v>207</v>
      </c>
      <c r="M11" s="59"/>
    </row>
    <row r="12" spans="4:17" ht="13.5" x14ac:dyDescent="0.2">
      <c r="J12" s="27" t="s">
        <v>29</v>
      </c>
      <c r="K12" s="35"/>
      <c r="L12" s="35" t="s">
        <v>149</v>
      </c>
      <c r="M12" s="59"/>
      <c r="N12" s="59" t="s">
        <v>269</v>
      </c>
      <c r="O12" s="60" t="s">
        <v>219</v>
      </c>
      <c r="P12" s="59" t="s">
        <v>62</v>
      </c>
      <c r="Q12" s="59" t="s">
        <v>114</v>
      </c>
    </row>
    <row r="13" spans="4:17" ht="13.5" x14ac:dyDescent="0.2">
      <c r="J13" s="68" t="s">
        <v>29</v>
      </c>
      <c r="K13" s="35"/>
      <c r="L13" s="35" t="s">
        <v>123</v>
      </c>
      <c r="M13" s="59"/>
      <c r="N13" s="59"/>
      <c r="O13" s="59" t="s">
        <v>312</v>
      </c>
      <c r="P13" s="59" t="s">
        <v>420</v>
      </c>
      <c r="Q13" s="59" t="s">
        <v>124</v>
      </c>
    </row>
    <row r="14" spans="4:17" ht="13.5" x14ac:dyDescent="0.2">
      <c r="J14" s="68" t="s">
        <v>25</v>
      </c>
      <c r="K14" s="35"/>
      <c r="L14" s="35" t="s">
        <v>113</v>
      </c>
      <c r="M14" s="59"/>
      <c r="N14" s="59"/>
      <c r="O14" s="59"/>
      <c r="P14" s="59"/>
      <c r="Q14" s="59"/>
    </row>
    <row r="15" spans="4:17" ht="13.5" x14ac:dyDescent="0.2">
      <c r="J15" s="68" t="s">
        <v>25</v>
      </c>
      <c r="K15" s="35"/>
      <c r="L15" s="35" t="s">
        <v>222</v>
      </c>
      <c r="M15" s="59"/>
      <c r="N15" s="59"/>
      <c r="O15" s="377" t="s">
        <v>429</v>
      </c>
      <c r="P15" s="378"/>
      <c r="Q15" s="59"/>
    </row>
    <row r="16" spans="4:17" ht="13.5" x14ac:dyDescent="0.2">
      <c r="J16" s="68" t="s">
        <v>25</v>
      </c>
      <c r="K16" s="35"/>
      <c r="L16" s="35" t="s">
        <v>232</v>
      </c>
      <c r="M16" s="59"/>
      <c r="N16" s="59"/>
      <c r="O16" s="59"/>
      <c r="P16" s="59"/>
      <c r="Q16" s="59"/>
    </row>
    <row r="17" spans="10:17" ht="13.5" x14ac:dyDescent="0.2">
      <c r="J17" s="27" t="s">
        <v>25</v>
      </c>
      <c r="K17" s="35"/>
      <c r="L17" s="35" t="s">
        <v>392</v>
      </c>
      <c r="M17" s="59"/>
      <c r="N17" s="59"/>
      <c r="O17" s="60" t="s">
        <v>64</v>
      </c>
      <c r="P17" s="59"/>
      <c r="Q17" s="59" t="s">
        <v>421</v>
      </c>
    </row>
    <row r="18" spans="10:17" ht="13.5" x14ac:dyDescent="0.2">
      <c r="J18" s="27" t="s">
        <v>25</v>
      </c>
      <c r="K18" s="35"/>
      <c r="L18" s="35" t="s">
        <v>221</v>
      </c>
      <c r="M18" s="59"/>
    </row>
    <row r="19" spans="10:17" ht="13.5" x14ac:dyDescent="0.2">
      <c r="J19" s="27" t="s">
        <v>25</v>
      </c>
      <c r="K19" s="35"/>
      <c r="L19" s="35" t="s">
        <v>125</v>
      </c>
      <c r="M19" s="59"/>
    </row>
    <row r="20" spans="10:17" ht="13.5" x14ac:dyDescent="0.2">
      <c r="J20" s="27" t="s">
        <v>25</v>
      </c>
      <c r="K20" s="35"/>
      <c r="L20" s="35" t="s">
        <v>335</v>
      </c>
      <c r="M20" s="59"/>
    </row>
    <row r="21" spans="10:17" ht="13.5" x14ac:dyDescent="0.2">
      <c r="J21" s="27" t="s">
        <v>25</v>
      </c>
      <c r="K21" s="35"/>
      <c r="L21" s="35" t="s">
        <v>170</v>
      </c>
      <c r="M21" s="59"/>
    </row>
    <row r="22" spans="10:17" ht="13.5" x14ac:dyDescent="0.2">
      <c r="J22" s="68" t="s">
        <v>25</v>
      </c>
      <c r="K22" s="35"/>
      <c r="L22" s="35" t="s">
        <v>47</v>
      </c>
      <c r="M22" s="59"/>
      <c r="N22" s="60" t="s">
        <v>429</v>
      </c>
      <c r="O22" s="60" t="s">
        <v>219</v>
      </c>
      <c r="P22" s="59" t="s">
        <v>62</v>
      </c>
      <c r="Q22" s="59" t="s">
        <v>124</v>
      </c>
    </row>
    <row r="23" spans="10:17" ht="13.5" x14ac:dyDescent="0.2">
      <c r="J23" s="27" t="s">
        <v>25</v>
      </c>
      <c r="K23" s="35"/>
      <c r="L23" s="35" t="s">
        <v>152</v>
      </c>
      <c r="M23" s="59"/>
      <c r="N23" s="59"/>
      <c r="O23" s="60" t="s">
        <v>312</v>
      </c>
      <c r="P23" s="60" t="s">
        <v>420</v>
      </c>
      <c r="Q23" s="60" t="s">
        <v>223</v>
      </c>
    </row>
    <row r="24" spans="10:17" ht="13.5" x14ac:dyDescent="0.2">
      <c r="J24" s="68" t="s">
        <v>25</v>
      </c>
      <c r="K24" s="35"/>
      <c r="L24" s="35" t="s">
        <v>22</v>
      </c>
      <c r="M24" s="59"/>
      <c r="N24" s="59"/>
      <c r="O24" s="59"/>
      <c r="P24" s="59"/>
      <c r="Q24" s="59"/>
    </row>
    <row r="25" spans="10:17" ht="13.5" x14ac:dyDescent="0.2">
      <c r="J25" s="68" t="s">
        <v>25</v>
      </c>
      <c r="K25" s="35"/>
      <c r="L25" s="35" t="s">
        <v>204</v>
      </c>
      <c r="M25" s="59"/>
      <c r="N25" s="59"/>
      <c r="O25" s="377" t="s">
        <v>424</v>
      </c>
      <c r="P25" s="378"/>
      <c r="Q25" s="59"/>
    </row>
    <row r="26" spans="10:17" ht="13.5" x14ac:dyDescent="0.2">
      <c r="J26" s="68" t="s">
        <v>25</v>
      </c>
      <c r="K26" s="35"/>
      <c r="L26" s="35" t="s">
        <v>57</v>
      </c>
      <c r="M26" s="59"/>
      <c r="N26" s="59"/>
      <c r="O26" s="59"/>
      <c r="P26" s="59"/>
      <c r="Q26" s="59"/>
    </row>
    <row r="27" spans="10:17" ht="13.5" x14ac:dyDescent="0.2">
      <c r="J27" s="68" t="s">
        <v>26</v>
      </c>
      <c r="K27" s="35"/>
      <c r="L27" s="35" t="s">
        <v>40</v>
      </c>
      <c r="M27" s="59"/>
      <c r="N27" s="59"/>
      <c r="O27" s="60" t="s">
        <v>64</v>
      </c>
      <c r="P27" s="60"/>
      <c r="Q27" s="60" t="s">
        <v>421</v>
      </c>
    </row>
    <row r="28" spans="10:17" ht="13.5" x14ac:dyDescent="0.2">
      <c r="J28" s="68" t="s">
        <v>26</v>
      </c>
      <c r="K28" s="35"/>
      <c r="L28" s="35" t="s">
        <v>88</v>
      </c>
      <c r="M28" s="59"/>
    </row>
    <row r="29" spans="10:17" ht="13.5" x14ac:dyDescent="0.2">
      <c r="J29" s="68" t="s">
        <v>26</v>
      </c>
      <c r="K29" s="35"/>
      <c r="L29" s="35" t="s">
        <v>208</v>
      </c>
      <c r="M29" s="59"/>
    </row>
    <row r="30" spans="10:17" ht="13.5" x14ac:dyDescent="0.2">
      <c r="J30" s="68" t="s">
        <v>26</v>
      </c>
      <c r="K30" s="35"/>
      <c r="L30" s="35" t="s">
        <v>1</v>
      </c>
      <c r="M30" s="59"/>
      <c r="N30" s="59" t="s">
        <v>269</v>
      </c>
      <c r="O30" s="60" t="s">
        <v>429</v>
      </c>
      <c r="P30" s="60" t="s">
        <v>62</v>
      </c>
      <c r="Q30" s="59" t="s">
        <v>114</v>
      </c>
    </row>
    <row r="31" spans="10:17" ht="13.5" x14ac:dyDescent="0.2">
      <c r="J31" s="68" t="s">
        <v>26</v>
      </c>
      <c r="K31" s="35"/>
      <c r="L31" s="35" t="s">
        <v>356</v>
      </c>
      <c r="M31" s="59"/>
      <c r="N31" s="59"/>
      <c r="O31" s="59" t="s">
        <v>312</v>
      </c>
      <c r="P31" s="60" t="s">
        <v>420</v>
      </c>
      <c r="Q31" s="59" t="s">
        <v>124</v>
      </c>
    </row>
    <row r="32" spans="10:17" ht="13.5" x14ac:dyDescent="0.2">
      <c r="J32" s="37"/>
      <c r="K32" s="35"/>
      <c r="L32" s="35"/>
      <c r="M32" s="59"/>
      <c r="N32" s="59"/>
      <c r="O32" s="59"/>
      <c r="P32" s="59"/>
      <c r="Q32" s="59"/>
    </row>
    <row r="33" spans="10:17" ht="13.5" x14ac:dyDescent="0.2">
      <c r="J33" s="37"/>
      <c r="K33" s="35"/>
      <c r="L33" s="35"/>
      <c r="M33" s="59"/>
      <c r="N33" s="59"/>
      <c r="O33" s="377" t="s">
        <v>424</v>
      </c>
      <c r="P33" s="378"/>
      <c r="Q33" s="59"/>
    </row>
    <row r="34" spans="10:17" ht="13.5" x14ac:dyDescent="0.2">
      <c r="J34" s="37"/>
      <c r="K34" s="35"/>
      <c r="L34" s="35"/>
      <c r="M34" s="59"/>
      <c r="N34" s="59"/>
      <c r="O34" s="59"/>
      <c r="P34" s="59"/>
      <c r="Q34" s="59"/>
    </row>
    <row r="35" spans="10:17" ht="13.5" x14ac:dyDescent="0.2">
      <c r="J35" s="37"/>
      <c r="K35" s="35"/>
      <c r="L35" s="35"/>
      <c r="M35" s="59"/>
      <c r="N35" s="59"/>
      <c r="O35" s="60" t="s">
        <v>223</v>
      </c>
      <c r="P35" s="59"/>
      <c r="Q35" s="60" t="s">
        <v>422</v>
      </c>
    </row>
    <row r="36" spans="10:17" ht="13.5" x14ac:dyDescent="0.2">
      <c r="J36" s="37"/>
      <c r="K36" s="35"/>
      <c r="L36" s="35"/>
      <c r="M36" s="59"/>
    </row>
    <row r="37" spans="10:17" ht="13.5" x14ac:dyDescent="0.2">
      <c r="J37" s="37"/>
      <c r="K37" s="35"/>
      <c r="L37" s="35"/>
      <c r="M37" s="59"/>
    </row>
    <row r="38" spans="10:17" ht="13.5" x14ac:dyDescent="0.2">
      <c r="J38" s="37"/>
      <c r="K38" s="35"/>
      <c r="L38" s="35"/>
      <c r="M38" s="59"/>
    </row>
    <row r="39" spans="10:17" ht="13.5" x14ac:dyDescent="0.2">
      <c r="J39" s="37"/>
      <c r="K39" s="35"/>
      <c r="L39" s="35"/>
      <c r="M39" s="59"/>
    </row>
    <row r="40" spans="10:17" ht="13.5" x14ac:dyDescent="0.2">
      <c r="J40" s="37"/>
      <c r="K40" s="35"/>
      <c r="L40" s="35"/>
      <c r="M40" s="59"/>
    </row>
    <row r="41" spans="10:17" ht="13.5" x14ac:dyDescent="0.2">
      <c r="J41" s="37"/>
      <c r="K41" s="35"/>
      <c r="L41" s="35"/>
      <c r="M41" s="59"/>
    </row>
    <row r="42" spans="10:17" x14ac:dyDescent="0.2">
      <c r="J42" s="350"/>
      <c r="K42" s="351"/>
      <c r="L42" s="351"/>
      <c r="M42" s="352"/>
    </row>
    <row r="43" spans="10:17" x14ac:dyDescent="0.2">
      <c r="J43" s="353"/>
      <c r="K43" s="354"/>
      <c r="L43" s="354"/>
      <c r="M43" s="355"/>
      <c r="N43" s="153" t="s">
        <v>219</v>
      </c>
      <c r="O43" s="153" t="s">
        <v>124</v>
      </c>
      <c r="P43" s="153" t="s">
        <v>312</v>
      </c>
      <c r="Q43" s="153" t="s">
        <v>64</v>
      </c>
    </row>
    <row r="44" spans="10:17" x14ac:dyDescent="0.2">
      <c r="J44" s="353"/>
      <c r="K44" s="354"/>
      <c r="L44" s="354"/>
      <c r="M44" s="355"/>
      <c r="N44" s="153"/>
      <c r="O44" s="371"/>
      <c r="P44" s="372"/>
      <c r="Q44" s="153"/>
    </row>
    <row r="45" spans="10:17" x14ac:dyDescent="0.2">
      <c r="J45" s="353"/>
      <c r="K45" s="354"/>
      <c r="L45" s="354"/>
      <c r="M45" s="355"/>
      <c r="N45" s="153"/>
      <c r="O45" s="373" t="s">
        <v>62</v>
      </c>
      <c r="P45" s="374"/>
      <c r="Q45" s="153"/>
    </row>
    <row r="46" spans="10:17" x14ac:dyDescent="0.2">
      <c r="J46" s="353"/>
      <c r="K46" s="354"/>
      <c r="L46" s="354"/>
      <c r="M46" s="355"/>
      <c r="N46" s="153"/>
      <c r="O46" s="154" t="s">
        <v>421</v>
      </c>
      <c r="P46" s="155" t="s">
        <v>429</v>
      </c>
      <c r="Q46" s="153"/>
    </row>
    <row r="47" spans="10:17" x14ac:dyDescent="0.2">
      <c r="J47" s="353"/>
      <c r="K47" s="354"/>
      <c r="L47" s="354"/>
      <c r="M47" s="355"/>
      <c r="N47" s="153"/>
      <c r="O47" s="153"/>
      <c r="P47" s="153"/>
      <c r="Q47" s="153"/>
    </row>
    <row r="48" spans="10:17" x14ac:dyDescent="0.2">
      <c r="J48" s="353"/>
      <c r="K48" s="354"/>
      <c r="L48" s="354"/>
      <c r="M48" s="355"/>
      <c r="N48" s="153" t="s">
        <v>269</v>
      </c>
      <c r="O48" s="375" t="s">
        <v>420</v>
      </c>
      <c r="P48" s="376"/>
      <c r="Q48" s="155" t="s">
        <v>114</v>
      </c>
    </row>
    <row r="49" spans="10:17" x14ac:dyDescent="0.2">
      <c r="J49" s="353"/>
      <c r="K49" s="354"/>
      <c r="L49" s="354"/>
      <c r="M49" s="355"/>
      <c r="N49" s="70" t="s">
        <v>430</v>
      </c>
    </row>
    <row r="50" spans="10:17" x14ac:dyDescent="0.2">
      <c r="J50" s="353"/>
      <c r="K50" s="354"/>
      <c r="L50" s="354"/>
      <c r="M50" s="355"/>
    </row>
    <row r="51" spans="10:17" x14ac:dyDescent="0.2">
      <c r="J51" s="353"/>
      <c r="K51" s="354"/>
      <c r="L51" s="354"/>
      <c r="M51" s="355"/>
    </row>
    <row r="52" spans="10:17" x14ac:dyDescent="0.2">
      <c r="J52" s="353"/>
      <c r="K52" s="354"/>
      <c r="L52" s="354"/>
      <c r="M52" s="355"/>
    </row>
    <row r="53" spans="10:17" x14ac:dyDescent="0.2">
      <c r="J53" s="353"/>
      <c r="K53" s="354"/>
      <c r="L53" s="354"/>
      <c r="M53" s="355"/>
      <c r="N53" s="153" t="s">
        <v>64</v>
      </c>
      <c r="O53" s="153" t="s">
        <v>429</v>
      </c>
      <c r="P53" s="153" t="s">
        <v>312</v>
      </c>
      <c r="Q53" s="153" t="s">
        <v>124</v>
      </c>
    </row>
    <row r="54" spans="10:17" x14ac:dyDescent="0.2">
      <c r="J54" s="356"/>
      <c r="K54" s="357"/>
      <c r="L54" s="357"/>
      <c r="M54" s="358"/>
      <c r="N54" s="153"/>
      <c r="O54" s="371"/>
      <c r="P54" s="372"/>
      <c r="Q54" s="153"/>
    </row>
    <row r="55" spans="10:17" x14ac:dyDescent="0.2">
      <c r="J55" s="350"/>
      <c r="K55" s="351"/>
      <c r="L55" s="351"/>
      <c r="M55" s="352"/>
      <c r="N55" s="153"/>
      <c r="O55" s="373" t="s">
        <v>62</v>
      </c>
      <c r="P55" s="374"/>
      <c r="Q55" s="153"/>
    </row>
    <row r="56" spans="10:17" x14ac:dyDescent="0.2">
      <c r="J56" s="353"/>
      <c r="K56" s="354"/>
      <c r="L56" s="354"/>
      <c r="M56" s="355"/>
      <c r="N56" s="153"/>
      <c r="O56" s="154" t="s">
        <v>421</v>
      </c>
      <c r="P56" s="155" t="s">
        <v>223</v>
      </c>
      <c r="Q56" s="153"/>
    </row>
    <row r="57" spans="10:17" x14ac:dyDescent="0.2">
      <c r="J57" s="353"/>
      <c r="K57" s="354"/>
      <c r="L57" s="354"/>
      <c r="M57" s="355"/>
      <c r="N57" s="153"/>
      <c r="O57" s="153"/>
      <c r="P57" s="153"/>
      <c r="Q57" s="153"/>
    </row>
    <row r="58" spans="10:17" x14ac:dyDescent="0.2">
      <c r="J58" s="353"/>
      <c r="K58" s="354"/>
      <c r="L58" s="354"/>
      <c r="M58" s="355"/>
      <c r="N58" s="153" t="s">
        <v>424</v>
      </c>
      <c r="O58" s="375" t="s">
        <v>219</v>
      </c>
      <c r="P58" s="376"/>
      <c r="Q58" s="155" t="s">
        <v>420</v>
      </c>
    </row>
    <row r="59" spans="10:17" x14ac:dyDescent="0.2">
      <c r="J59" s="353"/>
      <c r="K59" s="354"/>
      <c r="L59" s="354"/>
      <c r="M59" s="355"/>
      <c r="N59" s="70" t="s">
        <v>431</v>
      </c>
    </row>
    <row r="60" spans="10:17" x14ac:dyDescent="0.2">
      <c r="J60" s="353"/>
      <c r="K60" s="354"/>
      <c r="L60" s="354"/>
      <c r="M60" s="355"/>
    </row>
    <row r="61" spans="10:17" x14ac:dyDescent="0.2">
      <c r="J61" s="353"/>
      <c r="K61" s="354"/>
      <c r="L61" s="354"/>
      <c r="M61" s="355"/>
      <c r="N61" s="153" t="s">
        <v>422</v>
      </c>
      <c r="O61" s="153" t="s">
        <v>429</v>
      </c>
      <c r="P61" s="153" t="s">
        <v>312</v>
      </c>
      <c r="Q61" s="153" t="s">
        <v>124</v>
      </c>
    </row>
    <row r="62" spans="10:17" x14ac:dyDescent="0.2">
      <c r="J62" s="353"/>
      <c r="K62" s="354"/>
      <c r="L62" s="354"/>
      <c r="M62" s="355"/>
      <c r="N62" s="153"/>
      <c r="O62" s="371"/>
      <c r="P62" s="372"/>
      <c r="Q62" s="153"/>
    </row>
    <row r="63" spans="10:17" x14ac:dyDescent="0.2">
      <c r="J63" s="353"/>
      <c r="K63" s="354"/>
      <c r="L63" s="354"/>
      <c r="M63" s="355"/>
      <c r="N63" s="153"/>
      <c r="O63" s="373" t="s">
        <v>62</v>
      </c>
      <c r="P63" s="374"/>
      <c r="Q63" s="153"/>
    </row>
    <row r="64" spans="10:17" x14ac:dyDescent="0.2">
      <c r="J64" s="353"/>
      <c r="K64" s="354"/>
      <c r="L64" s="354"/>
      <c r="M64" s="355"/>
      <c r="N64" s="153"/>
      <c r="O64" s="154" t="s">
        <v>269</v>
      </c>
      <c r="P64" s="155" t="s">
        <v>223</v>
      </c>
      <c r="Q64" s="153"/>
    </row>
    <row r="65" spans="10:17" x14ac:dyDescent="0.2">
      <c r="J65" s="353"/>
      <c r="K65" s="354"/>
      <c r="L65" s="354"/>
      <c r="M65" s="355"/>
      <c r="N65" s="153"/>
      <c r="O65" s="153"/>
      <c r="P65" s="153"/>
      <c r="Q65" s="153"/>
    </row>
    <row r="66" spans="10:17" x14ac:dyDescent="0.2">
      <c r="J66" s="356"/>
      <c r="K66" s="357"/>
      <c r="L66" s="357"/>
      <c r="M66" s="358"/>
      <c r="N66" s="153" t="s">
        <v>424</v>
      </c>
      <c r="O66" s="375" t="s">
        <v>114</v>
      </c>
      <c r="P66" s="376"/>
      <c r="Q66" s="155" t="s">
        <v>420</v>
      </c>
    </row>
    <row r="67" spans="10:17" x14ac:dyDescent="0.2">
      <c r="N67" s="70" t="s">
        <v>432</v>
      </c>
    </row>
  </sheetData>
  <mergeCells count="15">
    <mergeCell ref="D2:F2"/>
    <mergeCell ref="J42:M54"/>
    <mergeCell ref="J55:M66"/>
    <mergeCell ref="O44:P44"/>
    <mergeCell ref="O45:P45"/>
    <mergeCell ref="O48:P48"/>
    <mergeCell ref="O54:P54"/>
    <mergeCell ref="O55:P55"/>
    <mergeCell ref="O58:P58"/>
    <mergeCell ref="O62:P62"/>
    <mergeCell ref="O63:P63"/>
    <mergeCell ref="O66:P66"/>
    <mergeCell ref="O15:P15"/>
    <mergeCell ref="O25:P25"/>
    <mergeCell ref="O33:P33"/>
  </mergeCells>
  <conditionalFormatting sqref="J16">
    <cfRule type="cellIs" dxfId="221" priority="1" stopIfTrue="1" operator="equal">
      <formula>0</formula>
    </cfRule>
  </conditionalFormatting>
  <conditionalFormatting sqref="J22 J13 J15 J24:J28">
    <cfRule type="cellIs" dxfId="220" priority="14" stopIfTrue="1" operator="equal">
      <formula>0</formula>
    </cfRule>
  </conditionalFormatting>
  <conditionalFormatting sqref="J7:J10">
    <cfRule type="cellIs" dxfId="219" priority="13" stopIfTrue="1" operator="equal">
      <formula>0</formula>
    </cfRule>
  </conditionalFormatting>
  <conditionalFormatting sqref="J30:J31">
    <cfRule type="cellIs" dxfId="218" priority="12" stopIfTrue="1" operator="equal">
      <formula>0</formula>
    </cfRule>
  </conditionalFormatting>
  <conditionalFormatting sqref="J19:J20">
    <cfRule type="cellIs" dxfId="217" priority="11" stopIfTrue="1" operator="equal">
      <formula>0</formula>
    </cfRule>
  </conditionalFormatting>
  <conditionalFormatting sqref="J23">
    <cfRule type="cellIs" dxfId="216" priority="10" stopIfTrue="1" operator="equal">
      <formula>0</formula>
    </cfRule>
  </conditionalFormatting>
  <conditionalFormatting sqref="J17:J18">
    <cfRule type="cellIs" dxfId="215" priority="9" stopIfTrue="1" operator="equal">
      <formula>0</formula>
    </cfRule>
  </conditionalFormatting>
  <conditionalFormatting sqref="J4">
    <cfRule type="cellIs" dxfId="214" priority="8" stopIfTrue="1" operator="equal">
      <formula>0</formula>
    </cfRule>
  </conditionalFormatting>
  <conditionalFormatting sqref="J11">
    <cfRule type="cellIs" dxfId="213" priority="7" stopIfTrue="1" operator="equal">
      <formula>0</formula>
    </cfRule>
  </conditionalFormatting>
  <conditionalFormatting sqref="J12">
    <cfRule type="cellIs" dxfId="212" priority="6" stopIfTrue="1" operator="equal">
      <formula>0</formula>
    </cfRule>
  </conditionalFormatting>
  <conditionalFormatting sqref="J14">
    <cfRule type="cellIs" dxfId="211" priority="5" stopIfTrue="1" operator="equal">
      <formula>0</formula>
    </cfRule>
  </conditionalFormatting>
  <conditionalFormatting sqref="J21">
    <cfRule type="cellIs" dxfId="210" priority="4" stopIfTrue="1" operator="equal">
      <formula>0</formula>
    </cfRule>
  </conditionalFormatting>
  <conditionalFormatting sqref="J5:J6">
    <cfRule type="cellIs" dxfId="209" priority="3" stopIfTrue="1" operator="equal">
      <formula>0</formula>
    </cfRule>
  </conditionalFormatting>
  <conditionalFormatting sqref="J29 K4">
    <cfRule type="cellIs" dxfId="208" priority="2" stopIfTrue="1" operator="equal">
      <formula>0</formula>
    </cfRule>
  </conditionalFormatting>
  <pageMargins left="0.70866141732283472" right="0.70866141732283472" top="0.74803149606299213" bottom="0.74803149606299213" header="0.31496062992125984" footer="0.31496062992125984"/>
  <pageSetup paperSize="9" scale="71" orientation="portrait" horizontalDpi="4294967294" verticalDpi="4294967294" r:id="rId1"/>
  <colBreaks count="1" manualBreakCount="1">
    <brk id="9" max="70"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sheetPr>
  <dimension ref="D1:R66"/>
  <sheetViews>
    <sheetView view="pageBreakPreview" topLeftCell="A79" zoomScale="67" zoomScaleNormal="71" zoomScaleSheetLayoutView="67" workbookViewId="0">
      <selection activeCell="J42" sqref="J42:M54"/>
    </sheetView>
  </sheetViews>
  <sheetFormatPr defaultRowHeight="12.75" x14ac:dyDescent="0.2"/>
  <cols>
    <col min="1" max="1" width="8.28515625" customWidth="1"/>
    <col min="10" max="10" width="2.140625" bestFit="1" customWidth="1"/>
    <col min="11" max="11" width="11.140625" style="70" customWidth="1"/>
    <col min="12" max="12" width="20.140625" bestFit="1" customWidth="1"/>
    <col min="13" max="13" width="19.28515625" customWidth="1"/>
    <col min="14" max="14" width="8" customWidth="1"/>
    <col min="16" max="16" width="10.5703125" customWidth="1"/>
    <col min="17" max="17" width="11.5703125" customWidth="1"/>
    <col min="18" max="18" width="3.140625" customWidth="1"/>
  </cols>
  <sheetData>
    <row r="1" spans="4:13" ht="13.5" thickBot="1" x14ac:dyDescent="0.25"/>
    <row r="2" spans="4:13" ht="13.5" thickBot="1" x14ac:dyDescent="0.25">
      <c r="D2" s="379" t="s">
        <v>181</v>
      </c>
      <c r="E2" s="380"/>
      <c r="F2" s="381"/>
    </row>
    <row r="4" spans="4:13" ht="13.5" x14ac:dyDescent="0.2">
      <c r="J4" s="3" t="s">
        <v>30</v>
      </c>
      <c r="K4" s="35" t="s">
        <v>96</v>
      </c>
      <c r="L4" s="35" t="s">
        <v>23</v>
      </c>
      <c r="M4" s="59"/>
    </row>
    <row r="5" spans="4:13" ht="13.5" x14ac:dyDescent="0.2">
      <c r="J5" s="3" t="s">
        <v>30</v>
      </c>
      <c r="K5" s="35"/>
      <c r="L5" s="35" t="s">
        <v>344</v>
      </c>
      <c r="M5" s="59"/>
    </row>
    <row r="6" spans="4:13" ht="14.25" x14ac:dyDescent="0.2">
      <c r="J6" s="3" t="s">
        <v>30</v>
      </c>
      <c r="K6" s="35"/>
      <c r="L6" s="156" t="s">
        <v>206</v>
      </c>
      <c r="M6" s="59"/>
    </row>
    <row r="7" spans="4:13" ht="14.25" x14ac:dyDescent="0.2">
      <c r="J7" s="27" t="s">
        <v>29</v>
      </c>
      <c r="K7" s="35"/>
      <c r="L7" s="156" t="s">
        <v>21</v>
      </c>
      <c r="M7" s="59"/>
    </row>
    <row r="8" spans="4:13" ht="14.25" x14ac:dyDescent="0.2">
      <c r="J8" s="27" t="s">
        <v>29</v>
      </c>
      <c r="K8" s="35"/>
      <c r="L8" s="156" t="s">
        <v>39</v>
      </c>
      <c r="M8" s="59"/>
    </row>
    <row r="9" spans="4:13" ht="13.5" x14ac:dyDescent="0.2">
      <c r="J9" s="27" t="s">
        <v>29</v>
      </c>
      <c r="K9" s="35" t="s">
        <v>96</v>
      </c>
      <c r="L9" s="35" t="s">
        <v>150</v>
      </c>
      <c r="M9" s="59"/>
    </row>
    <row r="10" spans="4:13" ht="13.5" x14ac:dyDescent="0.2">
      <c r="J10" s="27" t="s">
        <v>29</v>
      </c>
      <c r="K10" s="35"/>
      <c r="L10" s="35" t="s">
        <v>207</v>
      </c>
      <c r="M10" s="59"/>
    </row>
    <row r="11" spans="4:13" ht="13.5" x14ac:dyDescent="0.2">
      <c r="J11" s="27" t="s">
        <v>29</v>
      </c>
      <c r="K11" s="35" t="s">
        <v>96</v>
      </c>
      <c r="L11" s="35" t="s">
        <v>149</v>
      </c>
      <c r="M11" s="59"/>
    </row>
    <row r="12" spans="4:13" ht="13.5" x14ac:dyDescent="0.2">
      <c r="J12" s="68" t="s">
        <v>29</v>
      </c>
      <c r="K12" s="35" t="s">
        <v>94</v>
      </c>
      <c r="L12" s="35" t="s">
        <v>123</v>
      </c>
      <c r="M12" s="59"/>
    </row>
    <row r="13" spans="4:13" ht="13.5" x14ac:dyDescent="0.2">
      <c r="J13" s="68" t="s">
        <v>25</v>
      </c>
      <c r="K13" s="35" t="s">
        <v>96</v>
      </c>
      <c r="L13" s="35" t="s">
        <v>113</v>
      </c>
      <c r="M13" s="59"/>
    </row>
    <row r="14" spans="4:13" ht="13.5" x14ac:dyDescent="0.2">
      <c r="J14" s="68" t="s">
        <v>25</v>
      </c>
      <c r="K14" s="35" t="s">
        <v>96</v>
      </c>
      <c r="L14" s="35" t="s">
        <v>222</v>
      </c>
      <c r="M14" s="59"/>
    </row>
    <row r="15" spans="4:13" ht="13.5" x14ac:dyDescent="0.2">
      <c r="J15" s="68" t="s">
        <v>25</v>
      </c>
      <c r="K15" s="35" t="s">
        <v>94</v>
      </c>
      <c r="L15" s="35" t="s">
        <v>232</v>
      </c>
      <c r="M15" s="59"/>
    </row>
    <row r="16" spans="4:13" ht="13.5" x14ac:dyDescent="0.2">
      <c r="J16" s="27" t="s">
        <v>25</v>
      </c>
      <c r="K16" s="35" t="s">
        <v>96</v>
      </c>
      <c r="L16" s="35" t="s">
        <v>221</v>
      </c>
      <c r="M16" s="59"/>
    </row>
    <row r="17" spans="10:13" ht="13.5" x14ac:dyDescent="0.2">
      <c r="J17" s="27" t="s">
        <v>25</v>
      </c>
      <c r="K17" s="35"/>
      <c r="L17" s="35" t="s">
        <v>125</v>
      </c>
      <c r="M17" s="59"/>
    </row>
    <row r="18" spans="10:13" ht="13.5" x14ac:dyDescent="0.2">
      <c r="J18" s="27" t="s">
        <v>25</v>
      </c>
      <c r="K18" s="35"/>
      <c r="L18" s="35" t="s">
        <v>392</v>
      </c>
      <c r="M18" s="59"/>
    </row>
    <row r="19" spans="10:13" ht="13.5" x14ac:dyDescent="0.2">
      <c r="J19" s="27" t="s">
        <v>25</v>
      </c>
      <c r="K19" s="35"/>
      <c r="L19" s="35" t="s">
        <v>401</v>
      </c>
      <c r="M19" s="59"/>
    </row>
    <row r="20" spans="10:13" ht="13.5" x14ac:dyDescent="0.2">
      <c r="J20" s="27" t="s">
        <v>25</v>
      </c>
      <c r="K20" s="35"/>
      <c r="L20" s="35" t="s">
        <v>335</v>
      </c>
      <c r="M20" s="59"/>
    </row>
    <row r="21" spans="10:13" ht="14.25" x14ac:dyDescent="0.2">
      <c r="J21" s="27" t="s">
        <v>25</v>
      </c>
      <c r="K21" s="35"/>
      <c r="L21" s="156" t="s">
        <v>170</v>
      </c>
      <c r="M21" s="59"/>
    </row>
    <row r="22" spans="10:13" ht="13.5" x14ac:dyDescent="0.2">
      <c r="J22" s="68" t="s">
        <v>25</v>
      </c>
      <c r="K22" s="35"/>
      <c r="L22" s="35" t="s">
        <v>47</v>
      </c>
      <c r="M22" s="59"/>
    </row>
    <row r="23" spans="10:13" ht="14.25" x14ac:dyDescent="0.2">
      <c r="J23" s="27" t="s">
        <v>25</v>
      </c>
      <c r="K23" s="35"/>
      <c r="L23" s="156" t="s">
        <v>152</v>
      </c>
      <c r="M23" s="59"/>
    </row>
    <row r="24" spans="10:13" ht="13.5" x14ac:dyDescent="0.2">
      <c r="J24" s="68" t="s">
        <v>25</v>
      </c>
      <c r="K24" s="35"/>
      <c r="L24" s="35" t="s">
        <v>22</v>
      </c>
      <c r="M24" s="59"/>
    </row>
    <row r="25" spans="10:13" ht="14.25" x14ac:dyDescent="0.2">
      <c r="J25" s="68" t="s">
        <v>25</v>
      </c>
      <c r="K25" s="35"/>
      <c r="L25" s="156" t="s">
        <v>204</v>
      </c>
      <c r="M25" s="59"/>
    </row>
    <row r="26" spans="10:13" ht="14.25" x14ac:dyDescent="0.2">
      <c r="J26" s="68" t="s">
        <v>25</v>
      </c>
      <c r="K26" s="35"/>
      <c r="L26" s="156" t="s">
        <v>57</v>
      </c>
      <c r="M26" s="59"/>
    </row>
    <row r="27" spans="10:13" ht="14.25" x14ac:dyDescent="0.2">
      <c r="J27" s="68" t="s">
        <v>26</v>
      </c>
      <c r="K27" s="35"/>
      <c r="L27" s="156" t="s">
        <v>40</v>
      </c>
      <c r="M27" s="59"/>
    </row>
    <row r="28" spans="10:13" ht="14.25" x14ac:dyDescent="0.2">
      <c r="J28" s="68" t="s">
        <v>26</v>
      </c>
      <c r="K28" s="35"/>
      <c r="L28" s="156" t="s">
        <v>88</v>
      </c>
      <c r="M28" s="59"/>
    </row>
    <row r="29" spans="10:13" ht="13.5" x14ac:dyDescent="0.2">
      <c r="J29" s="68" t="s">
        <v>26</v>
      </c>
      <c r="K29" s="35"/>
      <c r="L29" s="35" t="s">
        <v>208</v>
      </c>
      <c r="M29" s="59"/>
    </row>
    <row r="30" spans="10:13" ht="13.5" x14ac:dyDescent="0.2">
      <c r="J30" s="68" t="s">
        <v>26</v>
      </c>
      <c r="K30" s="35"/>
      <c r="L30" s="35" t="s">
        <v>1</v>
      </c>
      <c r="M30" s="59"/>
    </row>
    <row r="31" spans="10:13" ht="13.5" x14ac:dyDescent="0.2">
      <c r="J31" s="68" t="s">
        <v>26</v>
      </c>
      <c r="K31" s="35"/>
      <c r="L31" s="35" t="s">
        <v>356</v>
      </c>
      <c r="M31" s="59"/>
    </row>
    <row r="32" spans="10:13" ht="13.5" x14ac:dyDescent="0.2">
      <c r="J32" s="37"/>
      <c r="K32" s="35"/>
      <c r="L32" s="35"/>
      <c r="M32" s="59"/>
    </row>
    <row r="33" spans="10:18" ht="13.5" x14ac:dyDescent="0.2">
      <c r="J33" s="37"/>
      <c r="K33" s="35"/>
      <c r="L33" s="35"/>
      <c r="M33" s="59"/>
    </row>
    <row r="34" spans="10:18" ht="13.5" x14ac:dyDescent="0.2">
      <c r="J34" s="37"/>
      <c r="K34" s="35"/>
      <c r="L34" s="35"/>
      <c r="M34" s="59"/>
      <c r="N34" s="60" t="s">
        <v>269</v>
      </c>
      <c r="O34" s="60" t="s">
        <v>60</v>
      </c>
      <c r="P34" s="60" t="s">
        <v>62</v>
      </c>
      <c r="Q34" s="59" t="s">
        <v>124</v>
      </c>
      <c r="R34" s="59"/>
    </row>
    <row r="35" spans="10:18" ht="13.5" x14ac:dyDescent="0.2">
      <c r="J35" s="37"/>
      <c r="K35" s="35"/>
      <c r="L35" s="35"/>
      <c r="M35" s="59"/>
      <c r="N35" s="59"/>
      <c r="O35" s="60" t="s">
        <v>312</v>
      </c>
      <c r="P35" s="59" t="s">
        <v>155</v>
      </c>
      <c r="Q35" s="59" t="s">
        <v>114</v>
      </c>
    </row>
    <row r="36" spans="10:18" ht="13.5" x14ac:dyDescent="0.2">
      <c r="J36" s="37"/>
      <c r="K36" s="35"/>
      <c r="L36" s="35"/>
      <c r="M36" s="59"/>
      <c r="N36" s="59"/>
      <c r="O36" s="59"/>
      <c r="P36" s="59"/>
      <c r="Q36" s="59"/>
    </row>
    <row r="37" spans="10:18" ht="13.5" x14ac:dyDescent="0.2">
      <c r="J37" s="37"/>
      <c r="K37" s="35"/>
      <c r="L37" s="35"/>
      <c r="M37" s="59"/>
      <c r="N37" s="59"/>
      <c r="O37" s="59"/>
      <c r="P37" s="60" t="s">
        <v>261</v>
      </c>
      <c r="Q37" s="59"/>
    </row>
    <row r="38" spans="10:18" ht="13.5" x14ac:dyDescent="0.2">
      <c r="J38" s="37"/>
      <c r="K38" s="35"/>
      <c r="L38" s="35"/>
      <c r="M38" s="59"/>
      <c r="N38" s="59"/>
      <c r="O38" s="59"/>
      <c r="P38" s="59"/>
      <c r="Q38" s="59"/>
    </row>
    <row r="39" spans="10:18" ht="13.5" x14ac:dyDescent="0.2">
      <c r="J39" s="37"/>
      <c r="K39" s="35"/>
      <c r="L39" s="35"/>
      <c r="M39" s="59"/>
      <c r="N39" s="59"/>
      <c r="O39" s="60" t="s">
        <v>129</v>
      </c>
      <c r="P39" s="60"/>
      <c r="Q39" s="60" t="s">
        <v>156</v>
      </c>
    </row>
    <row r="40" spans="10:18" ht="13.5" x14ac:dyDescent="0.2">
      <c r="J40" s="37"/>
      <c r="K40" s="35"/>
      <c r="L40" s="35"/>
      <c r="M40" s="59"/>
      <c r="N40" s="131"/>
    </row>
    <row r="41" spans="10:18" ht="13.5" x14ac:dyDescent="0.2">
      <c r="J41" s="37"/>
      <c r="K41" s="35"/>
      <c r="L41" s="35"/>
      <c r="M41" s="59"/>
      <c r="N41" s="131"/>
    </row>
    <row r="42" spans="10:18" x14ac:dyDescent="0.2">
      <c r="J42" s="350"/>
      <c r="K42" s="351"/>
      <c r="L42" s="351"/>
      <c r="M42" s="352"/>
      <c r="N42" s="137"/>
      <c r="O42" s="59"/>
      <c r="P42" s="59"/>
      <c r="Q42" s="59"/>
      <c r="R42" s="59"/>
    </row>
    <row r="43" spans="10:18" x14ac:dyDescent="0.2">
      <c r="J43" s="353"/>
      <c r="K43" s="354"/>
      <c r="L43" s="354"/>
      <c r="M43" s="355"/>
      <c r="N43" s="137"/>
      <c r="O43" s="59"/>
      <c r="P43" s="59"/>
      <c r="Q43" s="59"/>
    </row>
    <row r="44" spans="10:18" x14ac:dyDescent="0.2">
      <c r="J44" s="353"/>
      <c r="K44" s="354"/>
      <c r="L44" s="354"/>
      <c r="M44" s="355"/>
      <c r="N44" s="137"/>
      <c r="O44" s="59"/>
      <c r="P44" s="59"/>
      <c r="Q44" s="59"/>
    </row>
    <row r="45" spans="10:18" x14ac:dyDescent="0.2">
      <c r="J45" s="353"/>
      <c r="K45" s="354"/>
      <c r="L45" s="354"/>
      <c r="M45" s="355"/>
      <c r="N45" s="137"/>
      <c r="O45" s="59"/>
      <c r="P45" s="59"/>
      <c r="Q45" s="59"/>
    </row>
    <row r="46" spans="10:18" x14ac:dyDescent="0.2">
      <c r="J46" s="353"/>
      <c r="K46" s="354"/>
      <c r="L46" s="354"/>
      <c r="M46" s="355"/>
      <c r="N46" s="137"/>
      <c r="O46" s="59"/>
      <c r="P46" s="59"/>
      <c r="Q46" s="59"/>
    </row>
    <row r="47" spans="10:18" x14ac:dyDescent="0.2">
      <c r="J47" s="353"/>
      <c r="K47" s="354"/>
      <c r="L47" s="354"/>
      <c r="M47" s="355"/>
      <c r="N47" s="137"/>
      <c r="O47" s="59"/>
      <c r="P47" s="59"/>
      <c r="Q47" s="59"/>
    </row>
    <row r="48" spans="10:18" x14ac:dyDescent="0.2">
      <c r="J48" s="353"/>
      <c r="K48" s="354"/>
      <c r="L48" s="354"/>
      <c r="M48" s="355"/>
      <c r="N48" s="131"/>
    </row>
    <row r="49" spans="10:18" x14ac:dyDescent="0.2">
      <c r="J49" s="353"/>
      <c r="K49" s="354"/>
      <c r="L49" s="354"/>
      <c r="M49" s="355"/>
      <c r="N49" s="131"/>
    </row>
    <row r="50" spans="10:18" x14ac:dyDescent="0.2">
      <c r="J50" s="353"/>
      <c r="K50" s="354"/>
      <c r="L50" s="354"/>
      <c r="M50" s="355"/>
      <c r="N50" s="137"/>
      <c r="O50" s="59"/>
      <c r="P50" s="59"/>
      <c r="Q50" s="59"/>
      <c r="R50" s="59"/>
    </row>
    <row r="51" spans="10:18" x14ac:dyDescent="0.2">
      <c r="J51" s="353"/>
      <c r="K51" s="354"/>
      <c r="L51" s="354"/>
      <c r="M51" s="355"/>
      <c r="N51" s="137"/>
      <c r="O51" s="59"/>
      <c r="P51" s="59"/>
      <c r="Q51" s="59"/>
    </row>
    <row r="52" spans="10:18" x14ac:dyDescent="0.2">
      <c r="J52" s="353"/>
      <c r="K52" s="354"/>
      <c r="L52" s="354"/>
      <c r="M52" s="355"/>
      <c r="N52" s="138"/>
      <c r="O52" s="59"/>
      <c r="P52" s="59"/>
      <c r="Q52" s="59"/>
    </row>
    <row r="53" spans="10:18" x14ac:dyDescent="0.2">
      <c r="J53" s="353"/>
      <c r="K53" s="354"/>
      <c r="L53" s="354"/>
      <c r="M53" s="355"/>
      <c r="N53" s="136"/>
      <c r="O53" s="59"/>
      <c r="P53" s="59"/>
      <c r="Q53" s="59"/>
    </row>
    <row r="54" spans="10:18" x14ac:dyDescent="0.2">
      <c r="J54" s="356"/>
      <c r="K54" s="357"/>
      <c r="L54" s="357"/>
      <c r="M54" s="358"/>
      <c r="N54" s="137"/>
      <c r="O54" s="59"/>
      <c r="P54" s="59"/>
      <c r="Q54" s="59"/>
    </row>
    <row r="55" spans="10:18" x14ac:dyDescent="0.2">
      <c r="J55" s="350"/>
      <c r="K55" s="351"/>
      <c r="L55" s="351"/>
      <c r="M55" s="352"/>
      <c r="N55" s="137"/>
      <c r="O55" s="59"/>
      <c r="P55" s="59"/>
      <c r="Q55" s="59"/>
    </row>
    <row r="56" spans="10:18" x14ac:dyDescent="0.2">
      <c r="J56" s="353"/>
      <c r="K56" s="354"/>
      <c r="L56" s="354"/>
      <c r="M56" s="355"/>
      <c r="N56" s="131"/>
    </row>
    <row r="57" spans="10:18" x14ac:dyDescent="0.2">
      <c r="J57" s="353"/>
      <c r="K57" s="354"/>
      <c r="L57" s="354"/>
      <c r="M57" s="355"/>
      <c r="N57" s="131"/>
    </row>
    <row r="58" spans="10:18" x14ac:dyDescent="0.2">
      <c r="J58" s="353"/>
      <c r="K58" s="354"/>
      <c r="L58" s="354"/>
      <c r="M58" s="355"/>
      <c r="N58" s="131"/>
    </row>
    <row r="59" spans="10:18" x14ac:dyDescent="0.2">
      <c r="J59" s="353"/>
      <c r="K59" s="354"/>
      <c r="L59" s="354"/>
      <c r="M59" s="355"/>
      <c r="N59" s="131"/>
    </row>
    <row r="60" spans="10:18" x14ac:dyDescent="0.2">
      <c r="J60" s="353"/>
      <c r="K60" s="354"/>
      <c r="L60" s="354"/>
      <c r="M60" s="355"/>
      <c r="N60" s="131"/>
    </row>
    <row r="61" spans="10:18" x14ac:dyDescent="0.2">
      <c r="J61" s="353"/>
      <c r="K61" s="354"/>
      <c r="L61" s="354"/>
      <c r="M61" s="355"/>
      <c r="N61" s="131"/>
    </row>
    <row r="62" spans="10:18" x14ac:dyDescent="0.2">
      <c r="J62" s="353"/>
      <c r="K62" s="354"/>
      <c r="L62" s="354"/>
      <c r="M62" s="355"/>
      <c r="N62" s="131"/>
    </row>
    <row r="63" spans="10:18" x14ac:dyDescent="0.2">
      <c r="J63" s="353"/>
      <c r="K63" s="354"/>
      <c r="L63" s="354"/>
      <c r="M63" s="355"/>
      <c r="N63" s="131"/>
    </row>
    <row r="64" spans="10:18"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207" priority="1" stopIfTrue="1" operator="equal">
      <formula>0</formula>
    </cfRule>
  </conditionalFormatting>
  <conditionalFormatting sqref="J22 J12 J14 J24:J28">
    <cfRule type="cellIs" dxfId="206" priority="14" stopIfTrue="1" operator="equal">
      <formula>0</formula>
    </cfRule>
  </conditionalFormatting>
  <conditionalFormatting sqref="J7:J9">
    <cfRule type="cellIs" dxfId="205" priority="13" stopIfTrue="1" operator="equal">
      <formula>0</formula>
    </cfRule>
  </conditionalFormatting>
  <conditionalFormatting sqref="J30:J31">
    <cfRule type="cellIs" dxfId="204" priority="12" stopIfTrue="1" operator="equal">
      <formula>0</formula>
    </cfRule>
  </conditionalFormatting>
  <conditionalFormatting sqref="J23">
    <cfRule type="cellIs" dxfId="203" priority="10" stopIfTrue="1" operator="equal">
      <formula>0</formula>
    </cfRule>
  </conditionalFormatting>
  <conditionalFormatting sqref="J16">
    <cfRule type="cellIs" dxfId="202" priority="9" stopIfTrue="1" operator="equal">
      <formula>0</formula>
    </cfRule>
  </conditionalFormatting>
  <conditionalFormatting sqref="J4">
    <cfRule type="cellIs" dxfId="201" priority="8" stopIfTrue="1" operator="equal">
      <formula>0</formula>
    </cfRule>
  </conditionalFormatting>
  <conditionalFormatting sqref="J10">
    <cfRule type="cellIs" dxfId="200" priority="7" stopIfTrue="1" operator="equal">
      <formula>0</formula>
    </cfRule>
  </conditionalFormatting>
  <conditionalFormatting sqref="J11">
    <cfRule type="cellIs" dxfId="199" priority="6" stopIfTrue="1" operator="equal">
      <formula>0</formula>
    </cfRule>
  </conditionalFormatting>
  <conditionalFormatting sqref="J13">
    <cfRule type="cellIs" dxfId="198" priority="5" stopIfTrue="1" operator="equal">
      <formula>0</formula>
    </cfRule>
  </conditionalFormatting>
  <conditionalFormatting sqref="J21">
    <cfRule type="cellIs" dxfId="197" priority="4" stopIfTrue="1" operator="equal">
      <formula>0</formula>
    </cfRule>
  </conditionalFormatting>
  <conditionalFormatting sqref="J5:J6">
    <cfRule type="cellIs" dxfId="196" priority="3" stopIfTrue="1" operator="equal">
      <formula>0</formula>
    </cfRule>
  </conditionalFormatting>
  <conditionalFormatting sqref="J29">
    <cfRule type="cellIs" dxfId="195" priority="2" stopIfTrue="1" operator="equal">
      <formula>0</formula>
    </cfRule>
  </conditionalFormatting>
  <pageMargins left="0" right="0" top="0" bottom="0" header="0.31496062992125984" footer="0.31496062992125984"/>
  <pageSetup paperSize="9" scale="75" orientation="portrait" horizontalDpi="4294967294" verticalDpi="4294967294" r:id="rId1"/>
  <rowBreaks count="1" manualBreakCount="1">
    <brk id="75" max="16383" man="1"/>
  </rowBreaks>
  <colBreaks count="1" manualBreakCount="1">
    <brk id="9" max="162"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D1:R66"/>
  <sheetViews>
    <sheetView view="pageBreakPreview" topLeftCell="A86" zoomScale="80" zoomScaleNormal="71" zoomScaleSheetLayoutView="80" workbookViewId="0">
      <selection activeCell="J1" sqref="J1:R1048576"/>
    </sheetView>
  </sheetViews>
  <sheetFormatPr defaultRowHeight="12.75" x14ac:dyDescent="0.2"/>
  <cols>
    <col min="1" max="1" width="8.28515625" customWidth="1"/>
    <col min="10" max="10" width="2.140625" bestFit="1" customWidth="1"/>
    <col min="11" max="11" width="11.140625" style="70" customWidth="1"/>
    <col min="12" max="12" width="20.140625" bestFit="1" customWidth="1"/>
    <col min="13" max="13" width="19.28515625" customWidth="1"/>
    <col min="14" max="14" width="8" customWidth="1"/>
    <col min="16" max="16" width="10.5703125" customWidth="1"/>
    <col min="17" max="17" width="11.5703125" customWidth="1"/>
    <col min="18" max="18" width="3.140625" customWidth="1"/>
  </cols>
  <sheetData>
    <row r="1" spans="4:13" ht="13.5" thickBot="1" x14ac:dyDescent="0.25"/>
    <row r="2" spans="4:13" ht="13.5" thickBot="1" x14ac:dyDescent="0.25">
      <c r="D2" s="362" t="s">
        <v>293</v>
      </c>
      <c r="E2" s="363"/>
      <c r="F2" s="364"/>
    </row>
    <row r="4" spans="4:13" ht="13.5" x14ac:dyDescent="0.2">
      <c r="J4" s="3" t="s">
        <v>30</v>
      </c>
      <c r="K4" s="35"/>
      <c r="L4" s="35" t="s">
        <v>23</v>
      </c>
      <c r="M4" s="59"/>
    </row>
    <row r="5" spans="4:13" ht="13.5" x14ac:dyDescent="0.2">
      <c r="J5" s="3" t="s">
        <v>30</v>
      </c>
      <c r="K5" s="35"/>
      <c r="L5" s="35" t="s">
        <v>344</v>
      </c>
      <c r="M5" s="59"/>
    </row>
    <row r="6" spans="4:13" ht="14.25" x14ac:dyDescent="0.2">
      <c r="J6" s="3" t="s">
        <v>30</v>
      </c>
      <c r="K6" s="35"/>
      <c r="L6" s="156" t="s">
        <v>206</v>
      </c>
      <c r="M6" s="59"/>
    </row>
    <row r="7" spans="4:13" ht="14.25" x14ac:dyDescent="0.2">
      <c r="J7" s="27" t="s">
        <v>29</v>
      </c>
      <c r="K7" s="35"/>
      <c r="L7" s="156" t="s">
        <v>21</v>
      </c>
      <c r="M7" s="59"/>
    </row>
    <row r="8" spans="4:13" ht="13.5" x14ac:dyDescent="0.2">
      <c r="J8" s="27" t="s">
        <v>29</v>
      </c>
      <c r="K8" s="35"/>
      <c r="L8" s="35" t="s">
        <v>39</v>
      </c>
      <c r="M8" s="59"/>
    </row>
    <row r="9" spans="4:13" ht="13.5" x14ac:dyDescent="0.2">
      <c r="J9" s="27" t="s">
        <v>29</v>
      </c>
      <c r="K9" s="35"/>
      <c r="L9" s="35" t="s">
        <v>150</v>
      </c>
      <c r="M9" s="59"/>
    </row>
    <row r="10" spans="4:13" ht="13.5" x14ac:dyDescent="0.2">
      <c r="J10" s="27" t="s">
        <v>29</v>
      </c>
      <c r="K10" s="35"/>
      <c r="L10" s="35" t="s">
        <v>207</v>
      </c>
      <c r="M10" s="59"/>
    </row>
    <row r="11" spans="4:13" ht="13.5" x14ac:dyDescent="0.2">
      <c r="J11" s="27" t="s">
        <v>29</v>
      </c>
      <c r="K11" s="35"/>
      <c r="L11" s="35" t="s">
        <v>149</v>
      </c>
      <c r="M11" s="59"/>
    </row>
    <row r="12" spans="4:13" ht="13.5" x14ac:dyDescent="0.2">
      <c r="J12" s="68" t="s">
        <v>29</v>
      </c>
      <c r="K12" s="35"/>
      <c r="L12" s="35" t="s">
        <v>123</v>
      </c>
      <c r="M12" s="59"/>
    </row>
    <row r="13" spans="4:13" ht="13.5" x14ac:dyDescent="0.2">
      <c r="J13" s="68" t="s">
        <v>25</v>
      </c>
      <c r="K13" s="35"/>
      <c r="L13" s="35" t="s">
        <v>113</v>
      </c>
      <c r="M13" s="59"/>
    </row>
    <row r="14" spans="4:13" ht="13.5" x14ac:dyDescent="0.2">
      <c r="J14" s="68" t="s">
        <v>25</v>
      </c>
      <c r="K14" s="35"/>
      <c r="L14" s="35" t="s">
        <v>222</v>
      </c>
      <c r="M14" s="59"/>
    </row>
    <row r="15" spans="4:13" ht="13.5" x14ac:dyDescent="0.2">
      <c r="J15" s="68" t="s">
        <v>25</v>
      </c>
      <c r="K15" s="35"/>
      <c r="L15" s="35" t="s">
        <v>232</v>
      </c>
      <c r="M15" s="59"/>
    </row>
    <row r="16" spans="4:13" ht="13.5" x14ac:dyDescent="0.2">
      <c r="J16" s="27" t="s">
        <v>25</v>
      </c>
      <c r="K16" s="35"/>
      <c r="L16" s="35" t="s">
        <v>221</v>
      </c>
      <c r="M16" s="59"/>
    </row>
    <row r="17" spans="10:13" ht="13.5" x14ac:dyDescent="0.2">
      <c r="J17" s="27" t="s">
        <v>25</v>
      </c>
      <c r="K17" s="35"/>
      <c r="L17" s="35" t="s">
        <v>125</v>
      </c>
      <c r="M17" s="59"/>
    </row>
    <row r="18" spans="10:13" ht="13.5" x14ac:dyDescent="0.2">
      <c r="J18" s="27" t="s">
        <v>25</v>
      </c>
      <c r="K18" s="35"/>
      <c r="L18" s="35" t="s">
        <v>392</v>
      </c>
      <c r="M18" s="59"/>
    </row>
    <row r="19" spans="10:13" ht="13.5" x14ac:dyDescent="0.2">
      <c r="J19" s="27" t="s">
        <v>25</v>
      </c>
      <c r="K19" s="35"/>
      <c r="L19" s="35" t="s">
        <v>401</v>
      </c>
      <c r="M19" s="59"/>
    </row>
    <row r="20" spans="10:13" ht="13.5" x14ac:dyDescent="0.2">
      <c r="J20" s="27" t="s">
        <v>25</v>
      </c>
      <c r="K20" s="35"/>
      <c r="L20" s="35" t="s">
        <v>335</v>
      </c>
      <c r="M20" s="59"/>
    </row>
    <row r="21" spans="10:13" ht="14.25" x14ac:dyDescent="0.2">
      <c r="J21" s="27" t="s">
        <v>25</v>
      </c>
      <c r="K21" s="35"/>
      <c r="L21" s="156" t="s">
        <v>170</v>
      </c>
      <c r="M21" s="59"/>
    </row>
    <row r="22" spans="10:13" ht="13.5" x14ac:dyDescent="0.2">
      <c r="J22" s="68" t="s">
        <v>25</v>
      </c>
      <c r="K22" s="35"/>
      <c r="L22" s="35" t="s">
        <v>47</v>
      </c>
      <c r="M22" s="59"/>
    </row>
    <row r="23" spans="10:13" ht="14.25" x14ac:dyDescent="0.2">
      <c r="J23" s="27" t="s">
        <v>25</v>
      </c>
      <c r="K23" s="35"/>
      <c r="L23" s="156" t="s">
        <v>152</v>
      </c>
      <c r="M23" s="59"/>
    </row>
    <row r="24" spans="10:13" ht="14.25" x14ac:dyDescent="0.2">
      <c r="J24" s="68" t="s">
        <v>25</v>
      </c>
      <c r="K24" s="35"/>
      <c r="L24" s="156" t="s">
        <v>22</v>
      </c>
      <c r="M24" s="59"/>
    </row>
    <row r="25" spans="10:13" ht="14.25" x14ac:dyDescent="0.2">
      <c r="J25" s="68" t="s">
        <v>25</v>
      </c>
      <c r="K25" s="35"/>
      <c r="L25" s="156" t="s">
        <v>204</v>
      </c>
      <c r="M25" s="59"/>
    </row>
    <row r="26" spans="10:13" ht="14.25" x14ac:dyDescent="0.2">
      <c r="J26" s="68" t="s">
        <v>25</v>
      </c>
      <c r="K26" s="35"/>
      <c r="L26" s="156" t="s">
        <v>57</v>
      </c>
      <c r="M26" s="59"/>
    </row>
    <row r="27" spans="10:13" ht="13.5" x14ac:dyDescent="0.2">
      <c r="J27" s="68" t="s">
        <v>26</v>
      </c>
      <c r="K27" s="35"/>
      <c r="L27" s="35" t="s">
        <v>40</v>
      </c>
      <c r="M27" s="59"/>
    </row>
    <row r="28" spans="10:13" ht="14.25" x14ac:dyDescent="0.2">
      <c r="J28" s="68" t="s">
        <v>26</v>
      </c>
      <c r="K28" s="35"/>
      <c r="L28" s="156" t="s">
        <v>88</v>
      </c>
      <c r="M28" s="59"/>
    </row>
    <row r="29" spans="10:13" ht="13.5" x14ac:dyDescent="0.2">
      <c r="J29" s="68" t="s">
        <v>26</v>
      </c>
      <c r="K29" s="35"/>
      <c r="L29" s="35" t="s">
        <v>208</v>
      </c>
      <c r="M29" s="59"/>
    </row>
    <row r="30" spans="10:13" ht="13.5" x14ac:dyDescent="0.2">
      <c r="J30" s="68" t="s">
        <v>26</v>
      </c>
      <c r="K30" s="35"/>
      <c r="L30" s="35" t="s">
        <v>1</v>
      </c>
      <c r="M30" s="59"/>
    </row>
    <row r="31" spans="10:13" ht="13.5" x14ac:dyDescent="0.2">
      <c r="J31" s="68" t="s">
        <v>26</v>
      </c>
      <c r="K31" s="35"/>
      <c r="L31" s="35" t="s">
        <v>356</v>
      </c>
      <c r="M31" s="59"/>
    </row>
    <row r="32" spans="10:13" ht="13.5" x14ac:dyDescent="0.2">
      <c r="J32" s="37"/>
      <c r="K32" s="35"/>
      <c r="L32" s="35"/>
      <c r="M32" s="59"/>
    </row>
    <row r="33" spans="10:18" ht="13.5" x14ac:dyDescent="0.2">
      <c r="J33" s="37"/>
      <c r="K33" s="35"/>
      <c r="L33" s="35"/>
      <c r="M33" s="59"/>
    </row>
    <row r="34" spans="10:18" ht="13.5" x14ac:dyDescent="0.2">
      <c r="J34" s="37"/>
      <c r="K34" s="35"/>
      <c r="L34" s="35"/>
      <c r="M34" s="59"/>
      <c r="N34" s="60" t="s">
        <v>261</v>
      </c>
      <c r="O34" s="60" t="s">
        <v>61</v>
      </c>
      <c r="P34" s="60" t="s">
        <v>62</v>
      </c>
      <c r="Q34" s="59" t="s">
        <v>124</v>
      </c>
      <c r="R34" s="59"/>
    </row>
    <row r="35" spans="10:18" ht="13.5" x14ac:dyDescent="0.2">
      <c r="J35" s="37"/>
      <c r="K35" s="35"/>
      <c r="L35" s="35"/>
      <c r="M35" s="59"/>
      <c r="N35" s="59"/>
      <c r="O35" s="60" t="s">
        <v>424</v>
      </c>
      <c r="P35" s="59" t="s">
        <v>155</v>
      </c>
      <c r="Q35" s="60" t="s">
        <v>421</v>
      </c>
    </row>
    <row r="36" spans="10:18" ht="13.5" x14ac:dyDescent="0.2">
      <c r="J36" s="37"/>
      <c r="K36" s="35"/>
      <c r="L36" s="35"/>
      <c r="M36" s="59"/>
      <c r="N36" s="59"/>
      <c r="O36" s="59"/>
      <c r="P36" s="59"/>
      <c r="Q36" s="59"/>
    </row>
    <row r="37" spans="10:18" ht="13.5" x14ac:dyDescent="0.2">
      <c r="J37" s="37"/>
      <c r="K37" s="35"/>
      <c r="L37" s="35"/>
      <c r="M37" s="59"/>
      <c r="N37" s="59"/>
      <c r="O37" s="59"/>
      <c r="P37" s="60" t="s">
        <v>443</v>
      </c>
      <c r="Q37" s="59"/>
    </row>
    <row r="38" spans="10:18" ht="13.5" x14ac:dyDescent="0.2">
      <c r="J38" s="37"/>
      <c r="K38" s="35"/>
      <c r="L38" s="35"/>
      <c r="M38" s="59"/>
      <c r="N38" s="59"/>
      <c r="O38" s="59"/>
      <c r="P38" s="59"/>
      <c r="Q38" s="59"/>
    </row>
    <row r="39" spans="10:18" ht="13.5" x14ac:dyDescent="0.2">
      <c r="J39" s="37"/>
      <c r="K39" s="35"/>
      <c r="L39" s="35"/>
      <c r="M39" s="59"/>
      <c r="N39" s="59"/>
      <c r="O39" s="60" t="s">
        <v>64</v>
      </c>
      <c r="P39" s="60"/>
      <c r="Q39" s="60" t="s">
        <v>129</v>
      </c>
    </row>
    <row r="40" spans="10:18" ht="13.5" x14ac:dyDescent="0.2">
      <c r="J40" s="37"/>
      <c r="K40" s="35"/>
      <c r="L40" s="35"/>
      <c r="M40" s="59"/>
      <c r="N40" s="131"/>
    </row>
    <row r="41" spans="10:18" ht="13.5" x14ac:dyDescent="0.2">
      <c r="J41" s="37"/>
      <c r="K41" s="35"/>
      <c r="L41" s="35"/>
      <c r="M41" s="59"/>
      <c r="N41" s="131"/>
    </row>
    <row r="42" spans="10:18" x14ac:dyDescent="0.2">
      <c r="J42" s="350"/>
      <c r="K42" s="351"/>
      <c r="L42" s="351"/>
      <c r="M42" s="352"/>
      <c r="N42" s="137"/>
      <c r="O42" s="59"/>
      <c r="P42" s="59"/>
      <c r="Q42" s="59"/>
      <c r="R42" s="59"/>
    </row>
    <row r="43" spans="10:18" x14ac:dyDescent="0.2">
      <c r="J43" s="353"/>
      <c r="K43" s="354"/>
      <c r="L43" s="354"/>
      <c r="M43" s="355"/>
      <c r="N43" s="137"/>
      <c r="O43" s="59"/>
      <c r="P43" s="59"/>
      <c r="Q43" s="59"/>
    </row>
    <row r="44" spans="10:18" x14ac:dyDescent="0.2">
      <c r="J44" s="353"/>
      <c r="K44" s="354"/>
      <c r="L44" s="354"/>
      <c r="M44" s="355"/>
      <c r="N44" s="137"/>
      <c r="O44" s="59"/>
      <c r="P44" s="59"/>
      <c r="Q44" s="59"/>
    </row>
    <row r="45" spans="10:18" x14ac:dyDescent="0.2">
      <c r="J45" s="353"/>
      <c r="K45" s="354"/>
      <c r="L45" s="354"/>
      <c r="M45" s="355"/>
      <c r="N45" s="137"/>
      <c r="O45" s="59"/>
      <c r="P45" s="59"/>
      <c r="Q45" s="59"/>
    </row>
    <row r="46" spans="10:18" x14ac:dyDescent="0.2">
      <c r="J46" s="353"/>
      <c r="K46" s="354"/>
      <c r="L46" s="354"/>
      <c r="M46" s="355"/>
      <c r="N46" s="137"/>
      <c r="O46" s="59"/>
      <c r="P46" s="59"/>
      <c r="Q46" s="59"/>
    </row>
    <row r="47" spans="10:18" x14ac:dyDescent="0.2">
      <c r="J47" s="353"/>
      <c r="K47" s="354"/>
      <c r="L47" s="354"/>
      <c r="M47" s="355"/>
      <c r="N47" s="137"/>
      <c r="O47" s="59"/>
      <c r="P47" s="59"/>
      <c r="Q47" s="59"/>
    </row>
    <row r="48" spans="10:18" x14ac:dyDescent="0.2">
      <c r="J48" s="353"/>
      <c r="K48" s="354"/>
      <c r="L48" s="354"/>
      <c r="M48" s="355"/>
      <c r="N48" s="131"/>
    </row>
    <row r="49" spans="10:18" x14ac:dyDescent="0.2">
      <c r="J49" s="353"/>
      <c r="K49" s="354"/>
      <c r="L49" s="354"/>
      <c r="M49" s="355"/>
      <c r="N49" s="131"/>
    </row>
    <row r="50" spans="10:18" x14ac:dyDescent="0.2">
      <c r="J50" s="353"/>
      <c r="K50" s="354"/>
      <c r="L50" s="354"/>
      <c r="M50" s="355"/>
      <c r="N50" s="137"/>
      <c r="O50" s="59"/>
      <c r="P50" s="59"/>
      <c r="Q50" s="59"/>
      <c r="R50" s="59"/>
    </row>
    <row r="51" spans="10:18" x14ac:dyDescent="0.2">
      <c r="J51" s="353"/>
      <c r="K51" s="354"/>
      <c r="L51" s="354"/>
      <c r="M51" s="355"/>
      <c r="N51" s="137"/>
      <c r="O51" s="59"/>
      <c r="P51" s="59"/>
      <c r="Q51" s="59"/>
    </row>
    <row r="52" spans="10:18" x14ac:dyDescent="0.2">
      <c r="J52" s="353"/>
      <c r="K52" s="354"/>
      <c r="L52" s="354"/>
      <c r="M52" s="355"/>
      <c r="N52" s="138"/>
      <c r="O52" s="59"/>
      <c r="P52" s="59"/>
      <c r="Q52" s="59"/>
    </row>
    <row r="53" spans="10:18" x14ac:dyDescent="0.2">
      <c r="J53" s="353"/>
      <c r="K53" s="354"/>
      <c r="L53" s="354"/>
      <c r="M53" s="355"/>
      <c r="N53" s="136"/>
      <c r="O53" s="59"/>
      <c r="P53" s="59"/>
      <c r="Q53" s="59"/>
    </row>
    <row r="54" spans="10:18" x14ac:dyDescent="0.2">
      <c r="J54" s="356"/>
      <c r="K54" s="357"/>
      <c r="L54" s="357"/>
      <c r="M54" s="358"/>
      <c r="N54" s="137"/>
      <c r="O54" s="59"/>
      <c r="P54" s="59"/>
      <c r="Q54" s="59"/>
    </row>
    <row r="55" spans="10:18" x14ac:dyDescent="0.2">
      <c r="J55" s="350"/>
      <c r="K55" s="351"/>
      <c r="L55" s="351"/>
      <c r="M55" s="352"/>
      <c r="N55" s="137"/>
      <c r="O55" s="59"/>
      <c r="P55" s="59"/>
      <c r="Q55" s="59"/>
    </row>
    <row r="56" spans="10:18" x14ac:dyDescent="0.2">
      <c r="J56" s="353"/>
      <c r="K56" s="354"/>
      <c r="L56" s="354"/>
      <c r="M56" s="355"/>
      <c r="N56" s="131"/>
    </row>
    <row r="57" spans="10:18" x14ac:dyDescent="0.2">
      <c r="J57" s="353"/>
      <c r="K57" s="354"/>
      <c r="L57" s="354"/>
      <c r="M57" s="355"/>
      <c r="N57" s="131"/>
    </row>
    <row r="58" spans="10:18" x14ac:dyDescent="0.2">
      <c r="J58" s="353"/>
      <c r="K58" s="354"/>
      <c r="L58" s="354"/>
      <c r="M58" s="355"/>
      <c r="N58" s="131"/>
    </row>
    <row r="59" spans="10:18" x14ac:dyDescent="0.2">
      <c r="J59" s="353"/>
      <c r="K59" s="354"/>
      <c r="L59" s="354"/>
      <c r="M59" s="355"/>
      <c r="N59" s="131"/>
    </row>
    <row r="60" spans="10:18" x14ac:dyDescent="0.2">
      <c r="J60" s="353"/>
      <c r="K60" s="354"/>
      <c r="L60" s="354"/>
      <c r="M60" s="355"/>
      <c r="N60" s="131"/>
    </row>
    <row r="61" spans="10:18" x14ac:dyDescent="0.2">
      <c r="J61" s="353"/>
      <c r="K61" s="354"/>
      <c r="L61" s="354"/>
      <c r="M61" s="355"/>
      <c r="N61" s="131"/>
    </row>
    <row r="62" spans="10:18" x14ac:dyDescent="0.2">
      <c r="J62" s="353"/>
      <c r="K62" s="354"/>
      <c r="L62" s="354"/>
      <c r="M62" s="355"/>
      <c r="N62" s="131"/>
    </row>
    <row r="63" spans="10:18" x14ac:dyDescent="0.2">
      <c r="J63" s="353"/>
      <c r="K63" s="354"/>
      <c r="L63" s="354"/>
      <c r="M63" s="355"/>
      <c r="N63" s="131"/>
    </row>
    <row r="64" spans="10:18"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phoneticPr fontId="14" type="noConversion"/>
  <conditionalFormatting sqref="J15 J17:J20">
    <cfRule type="cellIs" dxfId="194" priority="1" stopIfTrue="1" operator="equal">
      <formula>0</formula>
    </cfRule>
  </conditionalFormatting>
  <conditionalFormatting sqref="J22 J12 J14 J24:J28">
    <cfRule type="cellIs" dxfId="193" priority="13" stopIfTrue="1" operator="equal">
      <formula>0</formula>
    </cfRule>
  </conditionalFormatting>
  <conditionalFormatting sqref="J7:J9">
    <cfRule type="cellIs" dxfId="192" priority="12" stopIfTrue="1" operator="equal">
      <formula>0</formula>
    </cfRule>
  </conditionalFormatting>
  <conditionalFormatting sqref="J30:J31">
    <cfRule type="cellIs" dxfId="191" priority="11" stopIfTrue="1" operator="equal">
      <formula>0</formula>
    </cfRule>
  </conditionalFormatting>
  <conditionalFormatting sqref="J23">
    <cfRule type="cellIs" dxfId="190" priority="10" stopIfTrue="1" operator="equal">
      <formula>0</formula>
    </cfRule>
  </conditionalFormatting>
  <conditionalFormatting sqref="J16">
    <cfRule type="cellIs" dxfId="189" priority="9" stopIfTrue="1" operator="equal">
      <formula>0</formula>
    </cfRule>
  </conditionalFormatting>
  <conditionalFormatting sqref="J4">
    <cfRule type="cellIs" dxfId="188" priority="8" stopIfTrue="1" operator="equal">
      <formula>0</formula>
    </cfRule>
  </conditionalFormatting>
  <conditionalFormatting sqref="J10">
    <cfRule type="cellIs" dxfId="187" priority="7" stopIfTrue="1" operator="equal">
      <formula>0</formula>
    </cfRule>
  </conditionalFormatting>
  <conditionalFormatting sqref="J11">
    <cfRule type="cellIs" dxfId="186" priority="6" stopIfTrue="1" operator="equal">
      <formula>0</formula>
    </cfRule>
  </conditionalFormatting>
  <conditionalFormatting sqref="J13">
    <cfRule type="cellIs" dxfId="185" priority="5" stopIfTrue="1" operator="equal">
      <formula>0</formula>
    </cfRule>
  </conditionalFormatting>
  <conditionalFormatting sqref="J21">
    <cfRule type="cellIs" dxfId="184" priority="4" stopIfTrue="1" operator="equal">
      <formula>0</formula>
    </cfRule>
  </conditionalFormatting>
  <conditionalFormatting sqref="J5:J6">
    <cfRule type="cellIs" dxfId="183" priority="3" stopIfTrue="1" operator="equal">
      <formula>0</formula>
    </cfRule>
  </conditionalFormatting>
  <conditionalFormatting sqref="J29">
    <cfRule type="cellIs" dxfId="182" priority="2" stopIfTrue="1" operator="equal">
      <formula>0</formula>
    </cfRule>
  </conditionalFormatting>
  <pageMargins left="0.23622047244094491" right="0.23622047244094491" top="0.74803149606299213" bottom="0.74803149606299213" header="0.31496062992125984" footer="0.31496062992125984"/>
  <pageSetup paperSize="9" scale="78" orientation="portrait" horizontalDpi="4294967294" verticalDpi="4294967294" r:id="rId1"/>
  <rowBreaks count="1" manualBreakCount="1">
    <brk id="67" max="16383" man="1"/>
  </rowBreaks>
  <colBreaks count="1" manualBreakCount="1">
    <brk id="9"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D1:R66"/>
  <sheetViews>
    <sheetView view="pageBreakPreview" topLeftCell="A58" zoomScale="60" zoomScaleNormal="80" workbookViewId="0">
      <selection activeCell="J1" sqref="J1:R1048576"/>
    </sheetView>
  </sheetViews>
  <sheetFormatPr defaultRowHeight="12.75" x14ac:dyDescent="0.2"/>
  <cols>
    <col min="1" max="1" width="8.28515625" customWidth="1"/>
    <col min="10" max="10" width="2.140625" bestFit="1" customWidth="1"/>
    <col min="11" max="11" width="11.140625" style="70" customWidth="1"/>
    <col min="12" max="12" width="20.140625" bestFit="1" customWidth="1"/>
    <col min="13" max="13" width="19.28515625" customWidth="1"/>
    <col min="14" max="14" width="8" customWidth="1"/>
    <col min="16" max="16" width="10.5703125" customWidth="1"/>
    <col min="17" max="17" width="11.5703125" customWidth="1"/>
    <col min="18" max="18" width="3.140625" customWidth="1"/>
  </cols>
  <sheetData>
    <row r="1" spans="4:13" ht="13.5" thickBot="1" x14ac:dyDescent="0.25"/>
    <row r="2" spans="4:13" ht="13.5" thickBot="1" x14ac:dyDescent="0.25">
      <c r="D2" s="362" t="s">
        <v>187</v>
      </c>
      <c r="E2" s="363"/>
      <c r="F2" s="364"/>
    </row>
    <row r="4" spans="4:13" ht="13.5" x14ac:dyDescent="0.2">
      <c r="J4" s="3" t="s">
        <v>30</v>
      </c>
      <c r="K4" s="35"/>
      <c r="L4" s="35" t="s">
        <v>23</v>
      </c>
      <c r="M4" s="59"/>
    </row>
    <row r="5" spans="4:13" ht="14.25" x14ac:dyDescent="0.2">
      <c r="J5" s="3" t="s">
        <v>30</v>
      </c>
      <c r="K5" s="35"/>
      <c r="L5" s="156" t="s">
        <v>344</v>
      </c>
      <c r="M5" s="59"/>
    </row>
    <row r="6" spans="4:13" ht="14.25" x14ac:dyDescent="0.2">
      <c r="J6" s="3" t="s">
        <v>30</v>
      </c>
      <c r="K6" s="35"/>
      <c r="L6" s="156" t="s">
        <v>206</v>
      </c>
      <c r="M6" s="59"/>
    </row>
    <row r="7" spans="4:13" ht="14.25" x14ac:dyDescent="0.2">
      <c r="J7" s="27" t="s">
        <v>29</v>
      </c>
      <c r="K7" s="35"/>
      <c r="L7" s="156" t="s">
        <v>21</v>
      </c>
      <c r="M7" s="59"/>
    </row>
    <row r="8" spans="4:13" ht="13.5" x14ac:dyDescent="0.2">
      <c r="J8" s="27" t="s">
        <v>29</v>
      </c>
      <c r="K8" s="35"/>
      <c r="L8" s="35" t="s">
        <v>39</v>
      </c>
      <c r="M8" s="59"/>
    </row>
    <row r="9" spans="4:13" ht="13.5" x14ac:dyDescent="0.2">
      <c r="J9" s="27" t="s">
        <v>29</v>
      </c>
      <c r="K9" s="35"/>
      <c r="L9" s="35" t="s">
        <v>150</v>
      </c>
      <c r="M9" s="59"/>
    </row>
    <row r="10" spans="4:13" ht="13.5" x14ac:dyDescent="0.2">
      <c r="J10" s="27" t="s">
        <v>29</v>
      </c>
      <c r="K10" s="35"/>
      <c r="L10" s="35" t="s">
        <v>207</v>
      </c>
      <c r="M10" s="59"/>
    </row>
    <row r="11" spans="4:13" ht="13.5" x14ac:dyDescent="0.2">
      <c r="J11" s="27" t="s">
        <v>29</v>
      </c>
      <c r="K11" s="35"/>
      <c r="L11" s="35" t="s">
        <v>149</v>
      </c>
      <c r="M11" s="59"/>
    </row>
    <row r="12" spans="4:13" ht="13.5" x14ac:dyDescent="0.2">
      <c r="J12" s="68" t="s">
        <v>29</v>
      </c>
      <c r="K12" s="35"/>
      <c r="L12" s="35" t="s">
        <v>123</v>
      </c>
      <c r="M12" s="59"/>
    </row>
    <row r="13" spans="4:13" ht="13.5" x14ac:dyDescent="0.2">
      <c r="J13" s="68" t="s">
        <v>25</v>
      </c>
      <c r="K13" s="35"/>
      <c r="L13" s="35" t="s">
        <v>113</v>
      </c>
      <c r="M13" s="59"/>
    </row>
    <row r="14" spans="4:13" ht="14.25" x14ac:dyDescent="0.2">
      <c r="J14" s="68" t="s">
        <v>25</v>
      </c>
      <c r="K14" s="35"/>
      <c r="L14" s="156" t="s">
        <v>222</v>
      </c>
      <c r="M14" s="59"/>
    </row>
    <row r="15" spans="4:13" ht="13.5" x14ac:dyDescent="0.2">
      <c r="J15" s="68" t="s">
        <v>25</v>
      </c>
      <c r="K15" s="35"/>
      <c r="L15" s="35" t="s">
        <v>232</v>
      </c>
      <c r="M15" s="59"/>
    </row>
    <row r="16" spans="4:13" ht="13.5" x14ac:dyDescent="0.2">
      <c r="J16" s="27" t="s">
        <v>25</v>
      </c>
      <c r="K16" s="35"/>
      <c r="L16" s="35" t="s">
        <v>221</v>
      </c>
      <c r="M16" s="59"/>
    </row>
    <row r="17" spans="10:13" ht="13.5" x14ac:dyDescent="0.2">
      <c r="J17" s="27" t="s">
        <v>25</v>
      </c>
      <c r="K17" s="35"/>
      <c r="L17" s="35" t="s">
        <v>125</v>
      </c>
      <c r="M17" s="59"/>
    </row>
    <row r="18" spans="10:13" ht="13.5" x14ac:dyDescent="0.2">
      <c r="J18" s="27" t="s">
        <v>25</v>
      </c>
      <c r="K18" s="35"/>
      <c r="L18" s="35" t="s">
        <v>392</v>
      </c>
      <c r="M18" s="59"/>
    </row>
    <row r="19" spans="10:13" ht="13.5" x14ac:dyDescent="0.2">
      <c r="J19" s="27" t="s">
        <v>25</v>
      </c>
      <c r="K19" s="35"/>
      <c r="L19" s="35" t="s">
        <v>401</v>
      </c>
      <c r="M19" s="59"/>
    </row>
    <row r="20" spans="10:13" ht="13.5" x14ac:dyDescent="0.2">
      <c r="J20" s="27" t="s">
        <v>25</v>
      </c>
      <c r="K20" s="35"/>
      <c r="L20" s="35" t="s">
        <v>335</v>
      </c>
      <c r="M20" s="59"/>
    </row>
    <row r="21" spans="10:13" ht="14.25" x14ac:dyDescent="0.2">
      <c r="J21" s="27" t="s">
        <v>25</v>
      </c>
      <c r="K21" s="35"/>
      <c r="L21" s="156" t="s">
        <v>170</v>
      </c>
      <c r="M21" s="59"/>
    </row>
    <row r="22" spans="10:13" ht="13.5" x14ac:dyDescent="0.2">
      <c r="J22" s="68" t="s">
        <v>25</v>
      </c>
      <c r="K22" s="35"/>
      <c r="L22" s="35" t="s">
        <v>47</v>
      </c>
      <c r="M22" s="59"/>
    </row>
    <row r="23" spans="10:13" ht="14.25" x14ac:dyDescent="0.2">
      <c r="J23" s="27" t="s">
        <v>25</v>
      </c>
      <c r="K23" s="35"/>
      <c r="L23" s="156" t="s">
        <v>152</v>
      </c>
      <c r="M23" s="59"/>
    </row>
    <row r="24" spans="10:13" ht="14.25" x14ac:dyDescent="0.2">
      <c r="J24" s="68" t="s">
        <v>25</v>
      </c>
      <c r="K24" s="35"/>
      <c r="L24" s="156" t="s">
        <v>22</v>
      </c>
      <c r="M24" s="59"/>
    </row>
    <row r="25" spans="10:13" ht="14.25" x14ac:dyDescent="0.2">
      <c r="J25" s="68" t="s">
        <v>25</v>
      </c>
      <c r="K25" s="35"/>
      <c r="L25" s="156" t="s">
        <v>204</v>
      </c>
      <c r="M25" s="59"/>
    </row>
    <row r="26" spans="10:13" ht="14.25" x14ac:dyDescent="0.2">
      <c r="J26" s="68" t="s">
        <v>25</v>
      </c>
      <c r="K26" s="35"/>
      <c r="L26" s="156" t="s">
        <v>57</v>
      </c>
      <c r="M26" s="59"/>
    </row>
    <row r="27" spans="10:13" ht="13.5" x14ac:dyDescent="0.2">
      <c r="J27" s="68" t="s">
        <v>26</v>
      </c>
      <c r="K27" s="35"/>
      <c r="L27" s="35" t="s">
        <v>40</v>
      </c>
      <c r="M27" s="59"/>
    </row>
    <row r="28" spans="10:13" ht="13.5" x14ac:dyDescent="0.2">
      <c r="J28" s="68" t="s">
        <v>26</v>
      </c>
      <c r="K28" s="35"/>
      <c r="L28" s="35" t="s">
        <v>88</v>
      </c>
      <c r="M28" s="59"/>
    </row>
    <row r="29" spans="10:13" ht="13.5" x14ac:dyDescent="0.2">
      <c r="J29" s="68" t="s">
        <v>26</v>
      </c>
      <c r="K29" s="35"/>
      <c r="L29" s="35" t="s">
        <v>208</v>
      </c>
      <c r="M29" s="59"/>
    </row>
    <row r="30" spans="10:13" ht="13.5" x14ac:dyDescent="0.2">
      <c r="J30" s="68" t="s">
        <v>26</v>
      </c>
      <c r="K30" s="35"/>
      <c r="L30" s="35" t="s">
        <v>1</v>
      </c>
      <c r="M30" s="59"/>
    </row>
    <row r="31" spans="10:13" ht="13.5" x14ac:dyDescent="0.2">
      <c r="J31" s="68" t="s">
        <v>26</v>
      </c>
      <c r="K31" s="35"/>
      <c r="L31" s="35" t="s">
        <v>356</v>
      </c>
      <c r="M31" s="59"/>
    </row>
    <row r="32" spans="10:13" ht="13.5" x14ac:dyDescent="0.2">
      <c r="J32" s="37"/>
      <c r="K32" s="35"/>
      <c r="L32" s="35"/>
      <c r="M32" s="59"/>
    </row>
    <row r="33" spans="10:18" ht="13.5" x14ac:dyDescent="0.2">
      <c r="J33" s="37"/>
      <c r="K33" s="35"/>
      <c r="L33" s="35"/>
      <c r="M33" s="59"/>
    </row>
    <row r="34" spans="10:18" ht="13.5" x14ac:dyDescent="0.2">
      <c r="J34" s="37"/>
      <c r="K34" s="35"/>
      <c r="L34" s="35"/>
      <c r="M34" s="59"/>
      <c r="N34" s="60" t="s">
        <v>261</v>
      </c>
      <c r="O34" s="60" t="s">
        <v>60</v>
      </c>
      <c r="P34" s="60" t="s">
        <v>62</v>
      </c>
      <c r="Q34" s="59" t="s">
        <v>124</v>
      </c>
      <c r="R34" s="59"/>
    </row>
    <row r="35" spans="10:18" ht="13.5" x14ac:dyDescent="0.2">
      <c r="J35" s="37"/>
      <c r="K35" s="35"/>
      <c r="L35" s="35"/>
      <c r="M35" s="59"/>
      <c r="N35" s="59"/>
      <c r="O35" s="60" t="s">
        <v>420</v>
      </c>
      <c r="P35" s="60" t="s">
        <v>312</v>
      </c>
      <c r="Q35" s="60" t="s">
        <v>155</v>
      </c>
    </row>
    <row r="36" spans="10:18" ht="13.5" x14ac:dyDescent="0.2">
      <c r="J36" s="37"/>
      <c r="K36" s="35"/>
      <c r="L36" s="35"/>
      <c r="M36" s="59"/>
      <c r="N36" s="59"/>
      <c r="O36" s="59"/>
      <c r="P36" s="59"/>
      <c r="Q36" s="59"/>
    </row>
    <row r="37" spans="10:18" ht="13.5" x14ac:dyDescent="0.2">
      <c r="J37" s="37"/>
      <c r="K37" s="35"/>
      <c r="L37" s="35"/>
      <c r="M37" s="59"/>
      <c r="N37" s="59"/>
      <c r="O37" s="59"/>
      <c r="P37" s="60" t="s">
        <v>443</v>
      </c>
      <c r="Q37" s="59"/>
    </row>
    <row r="38" spans="10:18" ht="13.5" x14ac:dyDescent="0.2">
      <c r="J38" s="37"/>
      <c r="K38" s="35"/>
      <c r="L38" s="35"/>
      <c r="M38" s="59"/>
      <c r="N38" s="59"/>
      <c r="O38" s="59"/>
      <c r="P38" s="59"/>
      <c r="Q38" s="59"/>
    </row>
    <row r="39" spans="10:18" ht="13.5" x14ac:dyDescent="0.2">
      <c r="J39" s="37"/>
      <c r="K39" s="35"/>
      <c r="L39" s="35"/>
      <c r="M39" s="59"/>
      <c r="N39" s="59"/>
      <c r="O39" s="60" t="s">
        <v>421</v>
      </c>
      <c r="P39" s="60"/>
      <c r="Q39" s="60" t="s">
        <v>129</v>
      </c>
    </row>
    <row r="40" spans="10:18" ht="13.5" x14ac:dyDescent="0.2">
      <c r="J40" s="37"/>
      <c r="K40" s="35"/>
      <c r="L40" s="35"/>
      <c r="M40" s="59"/>
      <c r="N40" s="131"/>
    </row>
    <row r="41" spans="10:18" ht="13.5" x14ac:dyDescent="0.2">
      <c r="J41" s="37"/>
      <c r="K41" s="35"/>
      <c r="L41" s="35"/>
      <c r="M41" s="59"/>
      <c r="N41" s="131"/>
    </row>
    <row r="42" spans="10:18" x14ac:dyDescent="0.2">
      <c r="J42" s="350"/>
      <c r="K42" s="351"/>
      <c r="L42" s="351"/>
      <c r="M42" s="352"/>
      <c r="N42" s="137"/>
      <c r="O42" s="59"/>
      <c r="P42" s="59"/>
      <c r="Q42" s="59"/>
      <c r="R42" s="59"/>
    </row>
    <row r="43" spans="10:18" x14ac:dyDescent="0.2">
      <c r="J43" s="353"/>
      <c r="K43" s="354"/>
      <c r="L43" s="354"/>
      <c r="M43" s="355"/>
      <c r="N43" s="137"/>
      <c r="O43" s="59"/>
      <c r="P43" s="59"/>
      <c r="Q43" s="59"/>
    </row>
    <row r="44" spans="10:18" x14ac:dyDescent="0.2">
      <c r="J44" s="353"/>
      <c r="K44" s="354"/>
      <c r="L44" s="354"/>
      <c r="M44" s="355"/>
      <c r="N44" s="137"/>
      <c r="O44" s="59"/>
      <c r="P44" s="59"/>
      <c r="Q44" s="59"/>
    </row>
    <row r="45" spans="10:18" x14ac:dyDescent="0.2">
      <c r="J45" s="353"/>
      <c r="K45" s="354"/>
      <c r="L45" s="354"/>
      <c r="M45" s="355"/>
      <c r="N45" s="137"/>
      <c r="O45" s="59"/>
      <c r="P45" s="59"/>
      <c r="Q45" s="59"/>
    </row>
    <row r="46" spans="10:18" x14ac:dyDescent="0.2">
      <c r="J46" s="353"/>
      <c r="K46" s="354"/>
      <c r="L46" s="354"/>
      <c r="M46" s="355"/>
      <c r="N46" s="137"/>
      <c r="O46" s="59"/>
      <c r="P46" s="59"/>
      <c r="Q46" s="59"/>
    </row>
    <row r="47" spans="10:18" x14ac:dyDescent="0.2">
      <c r="J47" s="353"/>
      <c r="K47" s="354"/>
      <c r="L47" s="354"/>
      <c r="M47" s="355"/>
      <c r="N47" s="137"/>
      <c r="O47" s="59"/>
      <c r="P47" s="59"/>
      <c r="Q47" s="59"/>
    </row>
    <row r="48" spans="10:18" x14ac:dyDescent="0.2">
      <c r="J48" s="353"/>
      <c r="K48" s="354"/>
      <c r="L48" s="354"/>
      <c r="M48" s="355"/>
      <c r="N48" s="131"/>
    </row>
    <row r="49" spans="10:18" x14ac:dyDescent="0.2">
      <c r="J49" s="353"/>
      <c r="K49" s="354"/>
      <c r="L49" s="354"/>
      <c r="M49" s="355"/>
      <c r="N49" s="131"/>
    </row>
    <row r="50" spans="10:18" x14ac:dyDescent="0.2">
      <c r="J50" s="353"/>
      <c r="K50" s="354"/>
      <c r="L50" s="354"/>
      <c r="M50" s="355"/>
      <c r="N50" s="137"/>
      <c r="O50" s="59"/>
      <c r="P50" s="59"/>
      <c r="Q50" s="59"/>
      <c r="R50" s="59"/>
    </row>
    <row r="51" spans="10:18" x14ac:dyDescent="0.2">
      <c r="J51" s="353"/>
      <c r="K51" s="354"/>
      <c r="L51" s="354"/>
      <c r="M51" s="355"/>
      <c r="N51" s="137"/>
      <c r="O51" s="59"/>
      <c r="P51" s="59"/>
      <c r="Q51" s="59"/>
    </row>
    <row r="52" spans="10:18" x14ac:dyDescent="0.2">
      <c r="J52" s="353"/>
      <c r="K52" s="354"/>
      <c r="L52" s="354"/>
      <c r="M52" s="355"/>
      <c r="N52" s="138"/>
      <c r="O52" s="59"/>
      <c r="P52" s="59"/>
      <c r="Q52" s="59"/>
    </row>
    <row r="53" spans="10:18" x14ac:dyDescent="0.2">
      <c r="J53" s="353"/>
      <c r="K53" s="354"/>
      <c r="L53" s="354"/>
      <c r="M53" s="355"/>
      <c r="N53" s="136"/>
      <c r="O53" s="59"/>
      <c r="P53" s="59"/>
      <c r="Q53" s="59"/>
    </row>
    <row r="54" spans="10:18" x14ac:dyDescent="0.2">
      <c r="J54" s="356"/>
      <c r="K54" s="357"/>
      <c r="L54" s="357"/>
      <c r="M54" s="358"/>
      <c r="N54" s="137"/>
      <c r="O54" s="59"/>
      <c r="P54" s="59"/>
      <c r="Q54" s="59"/>
    </row>
    <row r="55" spans="10:18" x14ac:dyDescent="0.2">
      <c r="J55" s="350"/>
      <c r="K55" s="351"/>
      <c r="L55" s="351"/>
      <c r="M55" s="352"/>
      <c r="N55" s="137"/>
      <c r="O55" s="59"/>
      <c r="P55" s="59"/>
      <c r="Q55" s="59"/>
    </row>
    <row r="56" spans="10:18" x14ac:dyDescent="0.2">
      <c r="J56" s="353"/>
      <c r="K56" s="354"/>
      <c r="L56" s="354"/>
      <c r="M56" s="355"/>
      <c r="N56" s="131"/>
    </row>
    <row r="57" spans="10:18" x14ac:dyDescent="0.2">
      <c r="J57" s="353"/>
      <c r="K57" s="354"/>
      <c r="L57" s="354"/>
      <c r="M57" s="355"/>
      <c r="N57" s="131"/>
    </row>
    <row r="58" spans="10:18" x14ac:dyDescent="0.2">
      <c r="J58" s="353"/>
      <c r="K58" s="354"/>
      <c r="L58" s="354"/>
      <c r="M58" s="355"/>
      <c r="N58" s="131"/>
    </row>
    <row r="59" spans="10:18" x14ac:dyDescent="0.2">
      <c r="J59" s="353"/>
      <c r="K59" s="354"/>
      <c r="L59" s="354"/>
      <c r="M59" s="355"/>
      <c r="N59" s="131"/>
    </row>
    <row r="60" spans="10:18" x14ac:dyDescent="0.2">
      <c r="J60" s="353"/>
      <c r="K60" s="354"/>
      <c r="L60" s="354"/>
      <c r="M60" s="355"/>
      <c r="N60" s="131"/>
    </row>
    <row r="61" spans="10:18" x14ac:dyDescent="0.2">
      <c r="J61" s="353"/>
      <c r="K61" s="354"/>
      <c r="L61" s="354"/>
      <c r="M61" s="355"/>
      <c r="N61" s="131"/>
    </row>
    <row r="62" spans="10:18" x14ac:dyDescent="0.2">
      <c r="J62" s="353"/>
      <c r="K62" s="354"/>
      <c r="L62" s="354"/>
      <c r="M62" s="355"/>
      <c r="N62" s="131"/>
    </row>
    <row r="63" spans="10:18" x14ac:dyDescent="0.2">
      <c r="J63" s="353"/>
      <c r="K63" s="354"/>
      <c r="L63" s="354"/>
      <c r="M63" s="355"/>
      <c r="N63" s="131"/>
    </row>
    <row r="64" spans="10:18"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phoneticPr fontId="14" type="noConversion"/>
  <conditionalFormatting sqref="J15 J17:J20">
    <cfRule type="cellIs" dxfId="181" priority="1" stopIfTrue="1" operator="equal">
      <formula>0</formula>
    </cfRule>
  </conditionalFormatting>
  <conditionalFormatting sqref="J22 J12 J14 J24:J28">
    <cfRule type="cellIs" dxfId="180" priority="13" stopIfTrue="1" operator="equal">
      <formula>0</formula>
    </cfRule>
  </conditionalFormatting>
  <conditionalFormatting sqref="J7:J9">
    <cfRule type="cellIs" dxfId="179" priority="12" stopIfTrue="1" operator="equal">
      <formula>0</formula>
    </cfRule>
  </conditionalFormatting>
  <conditionalFormatting sqref="J30:J31">
    <cfRule type="cellIs" dxfId="178" priority="11" stopIfTrue="1" operator="equal">
      <formula>0</formula>
    </cfRule>
  </conditionalFormatting>
  <conditionalFormatting sqref="J23">
    <cfRule type="cellIs" dxfId="177" priority="10" stopIfTrue="1" operator="equal">
      <formula>0</formula>
    </cfRule>
  </conditionalFormatting>
  <conditionalFormatting sqref="J16">
    <cfRule type="cellIs" dxfId="176" priority="9" stopIfTrue="1" operator="equal">
      <formula>0</formula>
    </cfRule>
  </conditionalFormatting>
  <conditionalFormatting sqref="J4">
    <cfRule type="cellIs" dxfId="175" priority="8" stopIfTrue="1" operator="equal">
      <formula>0</formula>
    </cfRule>
  </conditionalFormatting>
  <conditionalFormatting sqref="J10">
    <cfRule type="cellIs" dxfId="174" priority="7" stopIfTrue="1" operator="equal">
      <formula>0</formula>
    </cfRule>
  </conditionalFormatting>
  <conditionalFormatting sqref="J11">
    <cfRule type="cellIs" dxfId="173" priority="6" stopIfTrue="1" operator="equal">
      <formula>0</formula>
    </cfRule>
  </conditionalFormatting>
  <conditionalFormatting sqref="J13">
    <cfRule type="cellIs" dxfId="172" priority="5" stopIfTrue="1" operator="equal">
      <formula>0</formula>
    </cfRule>
  </conditionalFormatting>
  <conditionalFormatting sqref="J21">
    <cfRule type="cellIs" dxfId="171" priority="4" stopIfTrue="1" operator="equal">
      <formula>0</formula>
    </cfRule>
  </conditionalFormatting>
  <conditionalFormatting sqref="J5:J6">
    <cfRule type="cellIs" dxfId="170" priority="3" stopIfTrue="1" operator="equal">
      <formula>0</formula>
    </cfRule>
  </conditionalFormatting>
  <conditionalFormatting sqref="J29">
    <cfRule type="cellIs" dxfId="169" priority="2" stopIfTrue="1" operator="equal">
      <formula>0</formula>
    </cfRule>
  </conditionalFormatting>
  <pageMargins left="0" right="0" top="0" bottom="0" header="0.31496062992125984" footer="0.31496062992125984"/>
  <pageSetup paperSize="9" scale="81" orientation="portrait" horizontalDpi="4294967294" verticalDpi="4294967294" r:id="rId1"/>
  <rowBreaks count="1" manualBreakCount="1">
    <brk id="64" max="16383" man="1"/>
  </rowBreaks>
  <colBreaks count="1" manualBreakCount="1">
    <brk id="9" max="128"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D1:R66"/>
  <sheetViews>
    <sheetView zoomScale="80" zoomScaleNormal="80" workbookViewId="0">
      <selection activeCell="J1" sqref="J1:Q1048576"/>
    </sheetView>
  </sheetViews>
  <sheetFormatPr defaultRowHeight="12.75" x14ac:dyDescent="0.2"/>
  <cols>
    <col min="1" max="1" width="8.28515625" customWidth="1"/>
    <col min="10" max="10" width="2.140625" bestFit="1" customWidth="1"/>
    <col min="11" max="11" width="11.140625" style="159" customWidth="1"/>
    <col min="12" max="12" width="20.140625" bestFit="1" customWidth="1"/>
    <col min="13" max="13" width="19.28515625" customWidth="1"/>
    <col min="14" max="14" width="8" customWidth="1"/>
    <col min="16" max="16" width="10.5703125" customWidth="1"/>
    <col min="17" max="17" width="11.5703125" customWidth="1"/>
    <col min="18" max="18" width="3.140625" customWidth="1"/>
  </cols>
  <sheetData>
    <row r="1" spans="4:13" ht="13.5" thickBot="1" x14ac:dyDescent="0.25"/>
    <row r="2" spans="4:13" ht="13.5" thickBot="1" x14ac:dyDescent="0.25">
      <c r="D2" s="382" t="s">
        <v>452</v>
      </c>
      <c r="E2" s="383"/>
      <c r="F2" s="384"/>
    </row>
    <row r="4" spans="4:13" ht="13.5" x14ac:dyDescent="0.2">
      <c r="J4" s="3" t="s">
        <v>30</v>
      </c>
      <c r="K4" s="160" t="s">
        <v>118</v>
      </c>
      <c r="L4" s="35" t="s">
        <v>23</v>
      </c>
      <c r="M4" s="59"/>
    </row>
    <row r="5" spans="4:13" ht="13.5" x14ac:dyDescent="0.2">
      <c r="J5" s="3" t="s">
        <v>30</v>
      </c>
      <c r="K5" s="160"/>
      <c r="L5" s="35" t="s">
        <v>344</v>
      </c>
      <c r="M5" s="59"/>
    </row>
    <row r="6" spans="4:13" ht="14.25" x14ac:dyDescent="0.2">
      <c r="J6" s="3" t="s">
        <v>30</v>
      </c>
      <c r="K6" s="160"/>
      <c r="L6" s="156" t="s">
        <v>206</v>
      </c>
      <c r="M6" s="59"/>
    </row>
    <row r="7" spans="4:13" ht="14.25" x14ac:dyDescent="0.2">
      <c r="J7" s="27" t="s">
        <v>29</v>
      </c>
      <c r="K7" s="160"/>
      <c r="L7" s="156" t="s">
        <v>21</v>
      </c>
      <c r="M7" s="59"/>
    </row>
    <row r="8" spans="4:13" ht="13.5" x14ac:dyDescent="0.2">
      <c r="J8" s="27" t="s">
        <v>29</v>
      </c>
      <c r="K8" s="160"/>
      <c r="L8" s="35" t="s">
        <v>39</v>
      </c>
      <c r="M8" s="59"/>
    </row>
    <row r="9" spans="4:13" ht="13.5" x14ac:dyDescent="0.2">
      <c r="J9" s="27" t="s">
        <v>29</v>
      </c>
      <c r="K9" s="160" t="s">
        <v>118</v>
      </c>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68" t="s">
        <v>29</v>
      </c>
      <c r="K12" s="160" t="s">
        <v>118</v>
      </c>
      <c r="L12" s="35" t="s">
        <v>123</v>
      </c>
      <c r="M12" s="59"/>
    </row>
    <row r="13" spans="4:13" ht="13.5" x14ac:dyDescent="0.2">
      <c r="J13" s="68" t="s">
        <v>25</v>
      </c>
      <c r="K13" s="160"/>
      <c r="L13" s="35" t="s">
        <v>113</v>
      </c>
      <c r="M13" s="59"/>
    </row>
    <row r="14" spans="4:13" ht="13.5" x14ac:dyDescent="0.2">
      <c r="J14" s="68" t="s">
        <v>25</v>
      </c>
      <c r="K14" s="160"/>
      <c r="L14" s="35" t="s">
        <v>222</v>
      </c>
      <c r="M14" s="59"/>
    </row>
    <row r="15" spans="4:13" ht="13.5" x14ac:dyDescent="0.2">
      <c r="J15" s="68" t="s">
        <v>25</v>
      </c>
      <c r="K15" s="160" t="s">
        <v>118</v>
      </c>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4.25" x14ac:dyDescent="0.2">
      <c r="J21" s="27" t="s">
        <v>25</v>
      </c>
      <c r="K21" s="160"/>
      <c r="L21" s="156" t="s">
        <v>170</v>
      </c>
      <c r="M21" s="59"/>
    </row>
    <row r="22" spans="10:13" ht="13.5" x14ac:dyDescent="0.2">
      <c r="J22" s="68" t="s">
        <v>25</v>
      </c>
      <c r="K22" s="160" t="s">
        <v>118</v>
      </c>
      <c r="L22" s="35" t="s">
        <v>47</v>
      </c>
      <c r="M22" s="59"/>
    </row>
    <row r="23" spans="10:13" ht="14.25" x14ac:dyDescent="0.2">
      <c r="J23" s="27" t="s">
        <v>25</v>
      </c>
      <c r="K23" s="160"/>
      <c r="L23" s="156" t="s">
        <v>152</v>
      </c>
      <c r="M23" s="59"/>
    </row>
    <row r="24" spans="10:13" ht="14.25" x14ac:dyDescent="0.2">
      <c r="J24" s="68" t="s">
        <v>25</v>
      </c>
      <c r="K24" s="160"/>
      <c r="L24" s="156" t="s">
        <v>22</v>
      </c>
      <c r="M24" s="59"/>
    </row>
    <row r="25" spans="10:13" ht="14.25" x14ac:dyDescent="0.2">
      <c r="J25" s="68" t="s">
        <v>25</v>
      </c>
      <c r="K25" s="160"/>
      <c r="L25" s="156" t="s">
        <v>204</v>
      </c>
      <c r="M25" s="59"/>
    </row>
    <row r="26" spans="10:13" ht="14.25" x14ac:dyDescent="0.2">
      <c r="J26" s="68" t="s">
        <v>25</v>
      </c>
      <c r="K26" s="160"/>
      <c r="L26" s="156" t="s">
        <v>57</v>
      </c>
      <c r="M26" s="59"/>
    </row>
    <row r="27" spans="10:13" ht="13.5" x14ac:dyDescent="0.2">
      <c r="J27" s="68" t="s">
        <v>26</v>
      </c>
      <c r="K27" s="160"/>
      <c r="L27" s="35" t="s">
        <v>40</v>
      </c>
      <c r="M27" s="59"/>
    </row>
    <row r="28" spans="10:13" ht="13.5" x14ac:dyDescent="0.2">
      <c r="J28" s="68" t="s">
        <v>26</v>
      </c>
      <c r="K28" s="160"/>
      <c r="L28" s="35" t="s">
        <v>88</v>
      </c>
      <c r="M28" s="59"/>
    </row>
    <row r="29" spans="10:13" ht="13.5" x14ac:dyDescent="0.2">
      <c r="J29" s="68" t="s">
        <v>26</v>
      </c>
      <c r="K29" s="160"/>
      <c r="L29" s="35" t="s">
        <v>208</v>
      </c>
      <c r="M29" s="59"/>
    </row>
    <row r="30" spans="10:13" ht="13.5" x14ac:dyDescent="0.2">
      <c r="J30" s="68" t="s">
        <v>26</v>
      </c>
      <c r="K30" s="160"/>
      <c r="L30" s="35" t="s">
        <v>1</v>
      </c>
      <c r="M30" s="59"/>
    </row>
    <row r="31" spans="10:13" ht="13.5" x14ac:dyDescent="0.2">
      <c r="J31" s="68" t="s">
        <v>26</v>
      </c>
      <c r="K31" s="160"/>
      <c r="L31" s="35" t="s">
        <v>356</v>
      </c>
      <c r="M31" s="59"/>
    </row>
    <row r="32" spans="10:13" ht="13.5" x14ac:dyDescent="0.2">
      <c r="J32" s="37"/>
      <c r="K32" s="160"/>
      <c r="L32" s="35"/>
      <c r="M32" s="59"/>
    </row>
    <row r="33" spans="10:18" ht="13.5" x14ac:dyDescent="0.2">
      <c r="J33" s="37"/>
      <c r="K33" s="160"/>
      <c r="L33" s="35"/>
      <c r="M33" s="59"/>
    </row>
    <row r="34" spans="10:18" ht="13.5" x14ac:dyDescent="0.2">
      <c r="J34" s="37"/>
      <c r="K34" s="160"/>
      <c r="L34" s="35"/>
      <c r="M34" s="59"/>
      <c r="N34" s="60" t="s">
        <v>261</v>
      </c>
      <c r="O34" s="60" t="s">
        <v>61</v>
      </c>
      <c r="P34" s="60" t="s">
        <v>62</v>
      </c>
      <c r="Q34" s="59" t="s">
        <v>124</v>
      </c>
      <c r="R34" s="59"/>
    </row>
    <row r="35" spans="10:18" ht="13.5" x14ac:dyDescent="0.2">
      <c r="J35" s="37"/>
      <c r="K35" s="160"/>
      <c r="L35" s="35"/>
      <c r="M35" s="59"/>
      <c r="N35" s="59"/>
      <c r="O35" s="60" t="s">
        <v>424</v>
      </c>
      <c r="P35" s="60" t="s">
        <v>421</v>
      </c>
      <c r="Q35" s="60" t="s">
        <v>155</v>
      </c>
    </row>
    <row r="36" spans="10:18" ht="13.5" x14ac:dyDescent="0.2">
      <c r="J36" s="37"/>
      <c r="K36" s="160"/>
      <c r="L36" s="35"/>
      <c r="M36" s="59"/>
      <c r="N36" s="59"/>
      <c r="O36" s="59"/>
      <c r="P36" s="59"/>
      <c r="Q36" s="59"/>
    </row>
    <row r="37" spans="10:18" ht="13.5" x14ac:dyDescent="0.2">
      <c r="J37" s="37"/>
      <c r="K37" s="160"/>
      <c r="L37" s="35"/>
      <c r="M37" s="59"/>
      <c r="N37" s="59"/>
      <c r="O37" s="59"/>
      <c r="P37" s="60" t="s">
        <v>269</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129</v>
      </c>
    </row>
    <row r="40" spans="10:18" ht="13.5" x14ac:dyDescent="0.2">
      <c r="J40" s="37"/>
      <c r="K40" s="160"/>
      <c r="L40" s="35"/>
      <c r="M40" s="59"/>
      <c r="N40" s="131"/>
    </row>
    <row r="41" spans="10:18" ht="13.5" x14ac:dyDescent="0.2">
      <c r="J41" s="37"/>
      <c r="K41" s="160"/>
      <c r="L41" s="35"/>
      <c r="M41" s="59"/>
      <c r="N41" s="131"/>
    </row>
    <row r="42" spans="10:18" x14ac:dyDescent="0.2">
      <c r="J42" s="350"/>
      <c r="K42" s="351"/>
      <c r="L42" s="351"/>
      <c r="M42" s="352"/>
      <c r="N42" s="137"/>
      <c r="O42" s="59"/>
      <c r="P42" s="59"/>
      <c r="Q42" s="59"/>
      <c r="R42" s="59"/>
    </row>
    <row r="43" spans="10:18" x14ac:dyDescent="0.2">
      <c r="J43" s="353"/>
      <c r="K43" s="354"/>
      <c r="L43" s="354"/>
      <c r="M43" s="355"/>
      <c r="N43" s="137"/>
      <c r="O43" s="59"/>
      <c r="P43" s="59"/>
      <c r="Q43" s="59"/>
    </row>
    <row r="44" spans="10:18" x14ac:dyDescent="0.2">
      <c r="J44" s="353"/>
      <c r="K44" s="354"/>
      <c r="L44" s="354"/>
      <c r="M44" s="355"/>
      <c r="N44" s="137"/>
      <c r="O44" s="59"/>
      <c r="P44" s="59"/>
      <c r="Q44" s="59"/>
    </row>
    <row r="45" spans="10:18" x14ac:dyDescent="0.2">
      <c r="J45" s="353"/>
      <c r="K45" s="354"/>
      <c r="L45" s="354"/>
      <c r="M45" s="355"/>
      <c r="N45" s="137"/>
      <c r="O45" s="59"/>
      <c r="P45" s="59"/>
      <c r="Q45" s="59"/>
    </row>
    <row r="46" spans="10:18" x14ac:dyDescent="0.2">
      <c r="J46" s="353"/>
      <c r="K46" s="354"/>
      <c r="L46" s="354"/>
      <c r="M46" s="355"/>
      <c r="N46" s="137"/>
      <c r="O46" s="59"/>
      <c r="P46" s="59"/>
      <c r="Q46" s="59"/>
    </row>
    <row r="47" spans="10:18" x14ac:dyDescent="0.2">
      <c r="J47" s="353"/>
      <c r="K47" s="354"/>
      <c r="L47" s="354"/>
      <c r="M47" s="355"/>
      <c r="N47" s="137"/>
      <c r="O47" s="59"/>
      <c r="P47" s="59"/>
      <c r="Q47" s="59"/>
    </row>
    <row r="48" spans="10:18" x14ac:dyDescent="0.2">
      <c r="J48" s="353"/>
      <c r="K48" s="354"/>
      <c r="L48" s="354"/>
      <c r="M48" s="355"/>
      <c r="N48" s="131"/>
    </row>
    <row r="49" spans="10:18" x14ac:dyDescent="0.2">
      <c r="J49" s="353"/>
      <c r="K49" s="354"/>
      <c r="L49" s="354"/>
      <c r="M49" s="355"/>
      <c r="N49" s="131"/>
    </row>
    <row r="50" spans="10:18" x14ac:dyDescent="0.2">
      <c r="J50" s="353"/>
      <c r="K50" s="354"/>
      <c r="L50" s="354"/>
      <c r="M50" s="355"/>
      <c r="N50" s="137"/>
      <c r="O50" s="59"/>
      <c r="P50" s="59"/>
      <c r="Q50" s="59"/>
      <c r="R50" s="59"/>
    </row>
    <row r="51" spans="10:18" x14ac:dyDescent="0.2">
      <c r="J51" s="353"/>
      <c r="K51" s="354"/>
      <c r="L51" s="354"/>
      <c r="M51" s="355"/>
      <c r="N51" s="137"/>
      <c r="O51" s="59"/>
      <c r="P51" s="59"/>
      <c r="Q51" s="59"/>
    </row>
    <row r="52" spans="10:18" x14ac:dyDescent="0.2">
      <c r="J52" s="353"/>
      <c r="K52" s="354"/>
      <c r="L52" s="354"/>
      <c r="M52" s="355"/>
      <c r="N52" s="138"/>
      <c r="O52" s="59"/>
      <c r="P52" s="59"/>
      <c r="Q52" s="59"/>
    </row>
    <row r="53" spans="10:18" x14ac:dyDescent="0.2">
      <c r="J53" s="353"/>
      <c r="K53" s="354"/>
      <c r="L53" s="354"/>
      <c r="M53" s="355"/>
      <c r="N53" s="136"/>
      <c r="O53" s="59"/>
      <c r="P53" s="59"/>
      <c r="Q53" s="59"/>
    </row>
    <row r="54" spans="10:18" x14ac:dyDescent="0.2">
      <c r="J54" s="356"/>
      <c r="K54" s="357"/>
      <c r="L54" s="357"/>
      <c r="M54" s="358"/>
      <c r="N54" s="137"/>
      <c r="O54" s="59"/>
      <c r="P54" s="59"/>
      <c r="Q54" s="59"/>
    </row>
    <row r="55" spans="10:18" x14ac:dyDescent="0.2">
      <c r="J55" s="350"/>
      <c r="K55" s="351"/>
      <c r="L55" s="351"/>
      <c r="M55" s="352"/>
      <c r="N55" s="137"/>
      <c r="O55" s="59"/>
      <c r="P55" s="59"/>
      <c r="Q55" s="59"/>
    </row>
    <row r="56" spans="10:18" x14ac:dyDescent="0.2">
      <c r="J56" s="353"/>
      <c r="K56" s="354"/>
      <c r="L56" s="354"/>
      <c r="M56" s="355"/>
      <c r="N56" s="131"/>
    </row>
    <row r="57" spans="10:18" x14ac:dyDescent="0.2">
      <c r="J57" s="353"/>
      <c r="K57" s="354"/>
      <c r="L57" s="354"/>
      <c r="M57" s="355"/>
      <c r="N57" s="131"/>
    </row>
    <row r="58" spans="10:18" x14ac:dyDescent="0.2">
      <c r="J58" s="353"/>
      <c r="K58" s="354"/>
      <c r="L58" s="354"/>
      <c r="M58" s="355"/>
      <c r="N58" s="131"/>
    </row>
    <row r="59" spans="10:18" x14ac:dyDescent="0.2">
      <c r="J59" s="353"/>
      <c r="K59" s="354"/>
      <c r="L59" s="354"/>
      <c r="M59" s="355"/>
      <c r="N59" s="131"/>
    </row>
    <row r="60" spans="10:18" x14ac:dyDescent="0.2">
      <c r="J60" s="353"/>
      <c r="K60" s="354"/>
      <c r="L60" s="354"/>
      <c r="M60" s="355"/>
      <c r="N60" s="131"/>
    </row>
    <row r="61" spans="10:18" x14ac:dyDescent="0.2">
      <c r="J61" s="353"/>
      <c r="K61" s="354"/>
      <c r="L61" s="354"/>
      <c r="M61" s="355"/>
      <c r="N61" s="131"/>
    </row>
    <row r="62" spans="10:18" x14ac:dyDescent="0.2">
      <c r="J62" s="353"/>
      <c r="K62" s="354"/>
      <c r="L62" s="354"/>
      <c r="M62" s="355"/>
      <c r="N62" s="131"/>
    </row>
    <row r="63" spans="10:18" x14ac:dyDescent="0.2">
      <c r="J63" s="353"/>
      <c r="K63" s="354"/>
      <c r="L63" s="354"/>
      <c r="M63" s="355"/>
      <c r="N63" s="131"/>
    </row>
    <row r="64" spans="10:18"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phoneticPr fontId="13" type="noConversion"/>
  <conditionalFormatting sqref="J15 J17:J20">
    <cfRule type="cellIs" dxfId="168" priority="1" stopIfTrue="1" operator="equal">
      <formula>0</formula>
    </cfRule>
  </conditionalFormatting>
  <conditionalFormatting sqref="J22 J12 J14 J24:J28">
    <cfRule type="cellIs" dxfId="167" priority="13" stopIfTrue="1" operator="equal">
      <formula>0</formula>
    </cfRule>
  </conditionalFormatting>
  <conditionalFormatting sqref="J7:J9">
    <cfRule type="cellIs" dxfId="166" priority="12" stopIfTrue="1" operator="equal">
      <formula>0</formula>
    </cfRule>
  </conditionalFormatting>
  <conditionalFormatting sqref="J30:J31">
    <cfRule type="cellIs" dxfId="165" priority="11" stopIfTrue="1" operator="equal">
      <formula>0</formula>
    </cfRule>
  </conditionalFormatting>
  <conditionalFormatting sqref="J23">
    <cfRule type="cellIs" dxfId="164" priority="10" stopIfTrue="1" operator="equal">
      <formula>0</formula>
    </cfRule>
  </conditionalFormatting>
  <conditionalFormatting sqref="J16">
    <cfRule type="cellIs" dxfId="163" priority="9" stopIfTrue="1" operator="equal">
      <formula>0</formula>
    </cfRule>
  </conditionalFormatting>
  <conditionalFormatting sqref="J4">
    <cfRule type="cellIs" dxfId="162" priority="8" stopIfTrue="1" operator="equal">
      <formula>0</formula>
    </cfRule>
  </conditionalFormatting>
  <conditionalFormatting sqref="J10">
    <cfRule type="cellIs" dxfId="161" priority="7" stopIfTrue="1" operator="equal">
      <formula>0</formula>
    </cfRule>
  </conditionalFormatting>
  <conditionalFormatting sqref="J11">
    <cfRule type="cellIs" dxfId="160" priority="6" stopIfTrue="1" operator="equal">
      <formula>0</formula>
    </cfRule>
  </conditionalFormatting>
  <conditionalFormatting sqref="J13">
    <cfRule type="cellIs" dxfId="159" priority="5" stopIfTrue="1" operator="equal">
      <formula>0</formula>
    </cfRule>
  </conditionalFormatting>
  <conditionalFormatting sqref="J21">
    <cfRule type="cellIs" dxfId="158" priority="4" stopIfTrue="1" operator="equal">
      <formula>0</formula>
    </cfRule>
  </conditionalFormatting>
  <conditionalFormatting sqref="J5:J6">
    <cfRule type="cellIs" dxfId="157" priority="3" stopIfTrue="1" operator="equal">
      <formula>0</formula>
    </cfRule>
  </conditionalFormatting>
  <conditionalFormatting sqref="J29">
    <cfRule type="cellIs" dxfId="156" priority="2" stopIfTrue="1" operator="equal">
      <formula>0</formula>
    </cfRule>
  </conditionalFormatting>
  <pageMargins left="0.70866141732283472" right="0.70866141732283472" top="0.74803149606299213" bottom="0.74803149606299213" header="0.31496062992125984" footer="0.31496062992125984"/>
  <pageSetup paperSize="9" scale="90" orientation="portrait" horizontalDpi="4294967294" verticalDpi="4294967294" r:id="rId1"/>
  <rowBreaks count="1" manualBreakCount="1">
    <brk id="63" max="16383" man="1"/>
  </rowBreaks>
  <colBreaks count="1" manualBreakCount="1">
    <brk id="9" max="151"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D1:Q66"/>
  <sheetViews>
    <sheetView topLeftCell="A74" zoomScale="80" zoomScaleNormal="80" workbookViewId="0">
      <selection activeCell="J1" sqref="J1:Q1048576"/>
    </sheetView>
  </sheetViews>
  <sheetFormatPr defaultRowHeight="12.75" x14ac:dyDescent="0.2"/>
  <cols>
    <col min="1" max="1" width="8.28515625" customWidth="1"/>
    <col min="10" max="10" width="2.140625" bestFit="1" customWidth="1"/>
    <col min="11" max="11" width="11.140625" style="159" customWidth="1"/>
    <col min="12" max="12" width="20.140625" style="84" bestFit="1" customWidth="1"/>
    <col min="13" max="13" width="19.28515625" customWidth="1"/>
    <col min="14" max="14" width="8" customWidth="1"/>
    <col min="16" max="16" width="10.5703125" customWidth="1"/>
    <col min="17" max="17" width="11.5703125" customWidth="1"/>
  </cols>
  <sheetData>
    <row r="1" spans="4:13" ht="13.5" thickBot="1" x14ac:dyDescent="0.25"/>
    <row r="2" spans="4:13" ht="13.5" thickBot="1" x14ac:dyDescent="0.25">
      <c r="D2" s="362" t="s">
        <v>184</v>
      </c>
      <c r="E2" s="363"/>
      <c r="F2" s="364"/>
    </row>
    <row r="4" spans="4:13" ht="13.5" x14ac:dyDescent="0.2">
      <c r="J4" s="3" t="s">
        <v>30</v>
      </c>
      <c r="K4" s="160"/>
      <c r="L4" s="35" t="s">
        <v>23</v>
      </c>
      <c r="M4" s="59"/>
    </row>
    <row r="5" spans="4:13" ht="13.5" x14ac:dyDescent="0.2">
      <c r="J5" s="3" t="s">
        <v>30</v>
      </c>
      <c r="K5" s="160"/>
      <c r="L5" s="35" t="s">
        <v>344</v>
      </c>
      <c r="M5" s="59"/>
    </row>
    <row r="6" spans="4:13" ht="13.5" x14ac:dyDescent="0.2">
      <c r="J6" s="3"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68" t="s">
        <v>29</v>
      </c>
      <c r="K12" s="160"/>
      <c r="L12" s="35" t="s">
        <v>123</v>
      </c>
      <c r="M12" s="59"/>
    </row>
    <row r="13" spans="4:13" ht="13.5" x14ac:dyDescent="0.2">
      <c r="J13" s="68" t="s">
        <v>25</v>
      </c>
      <c r="K13" s="160"/>
      <c r="L13" s="35" t="s">
        <v>113</v>
      </c>
      <c r="M13" s="59"/>
    </row>
    <row r="14" spans="4:13" ht="13.5" x14ac:dyDescent="0.2">
      <c r="J14" s="68" t="s">
        <v>25</v>
      </c>
      <c r="K14" s="160"/>
      <c r="L14" s="35" t="s">
        <v>222</v>
      </c>
      <c r="M14" s="59"/>
    </row>
    <row r="15" spans="4:13" ht="13.5" x14ac:dyDescent="0.2">
      <c r="J15" s="68" t="s">
        <v>25</v>
      </c>
      <c r="K15" s="160"/>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68" t="s">
        <v>25</v>
      </c>
      <c r="K22" s="160"/>
      <c r="L22" s="35" t="s">
        <v>47</v>
      </c>
      <c r="M22" s="59"/>
    </row>
    <row r="23" spans="10:13" ht="13.5" x14ac:dyDescent="0.2">
      <c r="J23" s="27" t="s">
        <v>25</v>
      </c>
      <c r="K23" s="160"/>
      <c r="L23" s="35" t="s">
        <v>152</v>
      </c>
      <c r="M23" s="59"/>
    </row>
    <row r="24" spans="10:13" ht="13.5" x14ac:dyDescent="0.2">
      <c r="J24" s="68" t="s">
        <v>25</v>
      </c>
      <c r="K24" s="160"/>
      <c r="L24" s="35" t="s">
        <v>22</v>
      </c>
      <c r="M24" s="59"/>
    </row>
    <row r="25" spans="10:13" ht="13.5" x14ac:dyDescent="0.2">
      <c r="J25" s="68" t="s">
        <v>25</v>
      </c>
      <c r="K25" s="160"/>
      <c r="L25" s="35" t="s">
        <v>204</v>
      </c>
      <c r="M25" s="59"/>
    </row>
    <row r="26" spans="10:13" ht="13.5" x14ac:dyDescent="0.2">
      <c r="J26" s="68" t="s">
        <v>25</v>
      </c>
      <c r="K26" s="160"/>
      <c r="L26" s="35" t="s">
        <v>57</v>
      </c>
      <c r="M26" s="59"/>
    </row>
    <row r="27" spans="10:13" ht="13.5" x14ac:dyDescent="0.2">
      <c r="J27" s="68" t="s">
        <v>26</v>
      </c>
      <c r="K27" s="160"/>
      <c r="L27" s="35" t="s">
        <v>40</v>
      </c>
      <c r="M27" s="59"/>
    </row>
    <row r="28" spans="10:13" ht="13.5" x14ac:dyDescent="0.2">
      <c r="J28" s="68" t="s">
        <v>26</v>
      </c>
      <c r="K28" s="160"/>
      <c r="L28" s="35" t="s">
        <v>88</v>
      </c>
      <c r="M28" s="59"/>
    </row>
    <row r="29" spans="10:13" ht="13.5" x14ac:dyDescent="0.2">
      <c r="J29" s="68" t="s">
        <v>26</v>
      </c>
      <c r="K29" s="160"/>
      <c r="L29" s="35" t="s">
        <v>208</v>
      </c>
      <c r="M29" s="59"/>
    </row>
    <row r="30" spans="10:13" ht="13.5" x14ac:dyDescent="0.2">
      <c r="J30" s="68" t="s">
        <v>26</v>
      </c>
      <c r="K30" s="160"/>
      <c r="L30" s="35" t="s">
        <v>1</v>
      </c>
      <c r="M30" s="59"/>
    </row>
    <row r="31" spans="10:13" ht="13.5" x14ac:dyDescent="0.2">
      <c r="J31" s="68" t="s">
        <v>26</v>
      </c>
      <c r="K31" s="160"/>
      <c r="L31" s="35" t="s">
        <v>356</v>
      </c>
      <c r="M31" s="59"/>
    </row>
    <row r="32" spans="10:13" ht="13.5" x14ac:dyDescent="0.2">
      <c r="J32" s="37"/>
      <c r="K32" s="160"/>
      <c r="L32" s="35"/>
      <c r="M32" s="59"/>
    </row>
    <row r="33" spans="10:17" ht="13.5" x14ac:dyDescent="0.2">
      <c r="J33" s="37"/>
      <c r="K33" s="160"/>
      <c r="L33" s="35"/>
      <c r="M33" s="59"/>
    </row>
    <row r="34" spans="10:17" ht="13.5" x14ac:dyDescent="0.2">
      <c r="J34" s="37"/>
      <c r="K34" s="160"/>
      <c r="L34" s="35"/>
      <c r="M34" s="59"/>
      <c r="N34" s="60" t="s">
        <v>443</v>
      </c>
      <c r="O34" s="60" t="s">
        <v>60</v>
      </c>
      <c r="P34" s="60" t="s">
        <v>223</v>
      </c>
      <c r="Q34" s="59" t="s">
        <v>124</v>
      </c>
    </row>
    <row r="35" spans="10:17" ht="13.5" x14ac:dyDescent="0.2">
      <c r="J35" s="37"/>
      <c r="K35" s="160"/>
      <c r="L35" s="35"/>
      <c r="M35" s="59"/>
      <c r="N35" s="59"/>
      <c r="O35" s="60" t="s">
        <v>424</v>
      </c>
      <c r="P35" s="60" t="s">
        <v>312</v>
      </c>
      <c r="Q35" s="60" t="s">
        <v>421</v>
      </c>
    </row>
    <row r="36" spans="10:17" ht="13.5" x14ac:dyDescent="0.2">
      <c r="J36" s="37"/>
      <c r="K36" s="160"/>
      <c r="L36" s="35"/>
      <c r="M36" s="59"/>
      <c r="N36" s="59"/>
      <c r="O36" s="59"/>
      <c r="P36" s="59"/>
      <c r="Q36" s="59"/>
    </row>
    <row r="37" spans="10:17" ht="13.5" x14ac:dyDescent="0.2">
      <c r="J37" s="37"/>
      <c r="K37" s="160"/>
      <c r="L37" s="35"/>
      <c r="M37" s="59"/>
      <c r="N37" s="59"/>
      <c r="O37" s="59"/>
      <c r="P37" s="60" t="s">
        <v>141</v>
      </c>
      <c r="Q37" s="59"/>
    </row>
    <row r="38" spans="10:17" ht="13.5" x14ac:dyDescent="0.2">
      <c r="J38" s="37"/>
      <c r="K38" s="160"/>
      <c r="L38" s="35"/>
      <c r="M38" s="59"/>
      <c r="N38" s="59"/>
      <c r="O38" s="59"/>
      <c r="P38" s="59"/>
      <c r="Q38" s="59"/>
    </row>
    <row r="39" spans="10:17" ht="13.5" x14ac:dyDescent="0.2">
      <c r="J39" s="37"/>
      <c r="K39" s="160"/>
      <c r="L39" s="35"/>
      <c r="M39" s="59"/>
      <c r="N39" s="59"/>
      <c r="O39" s="60" t="s">
        <v>129</v>
      </c>
      <c r="P39" s="60"/>
      <c r="Q39" s="60" t="s">
        <v>156</v>
      </c>
    </row>
    <row r="40" spans="10:17" ht="13.5" x14ac:dyDescent="0.2">
      <c r="J40" s="37"/>
      <c r="K40" s="160"/>
      <c r="L40" s="35"/>
      <c r="M40" s="59"/>
      <c r="N40" s="131"/>
    </row>
    <row r="41" spans="10:17" ht="13.5" x14ac:dyDescent="0.2">
      <c r="J41" s="37"/>
      <c r="K41" s="160"/>
      <c r="L41" s="35"/>
      <c r="M41" s="59"/>
      <c r="N41" s="131"/>
    </row>
    <row r="42" spans="10:17" x14ac:dyDescent="0.2">
      <c r="J42" s="350"/>
      <c r="K42" s="351"/>
      <c r="L42" s="351"/>
      <c r="M42" s="352"/>
      <c r="N42" s="137"/>
      <c r="O42" s="59"/>
      <c r="P42" s="59"/>
      <c r="Q42" s="59"/>
    </row>
    <row r="43" spans="10:17" x14ac:dyDescent="0.2">
      <c r="J43" s="353"/>
      <c r="K43" s="354"/>
      <c r="L43" s="354"/>
      <c r="M43" s="355"/>
      <c r="N43" s="137"/>
      <c r="O43" s="59"/>
      <c r="P43" s="59"/>
      <c r="Q43" s="59"/>
    </row>
    <row r="44" spans="10:17" x14ac:dyDescent="0.2">
      <c r="J44" s="353"/>
      <c r="K44" s="354"/>
      <c r="L44" s="354"/>
      <c r="M44" s="355"/>
      <c r="N44" s="137"/>
      <c r="O44" s="59"/>
      <c r="P44" s="59"/>
      <c r="Q44" s="59"/>
    </row>
    <row r="45" spans="10:17" x14ac:dyDescent="0.2">
      <c r="J45" s="353"/>
      <c r="K45" s="354"/>
      <c r="L45" s="354"/>
      <c r="M45" s="355"/>
      <c r="N45" s="137"/>
      <c r="O45" s="59"/>
      <c r="P45" s="59"/>
      <c r="Q45" s="59"/>
    </row>
    <row r="46" spans="10:17" x14ac:dyDescent="0.2">
      <c r="J46" s="353"/>
      <c r="K46" s="354"/>
      <c r="L46" s="354"/>
      <c r="M46" s="355"/>
      <c r="N46" s="137"/>
      <c r="O46" s="59"/>
      <c r="P46" s="59"/>
      <c r="Q46" s="59"/>
    </row>
    <row r="47" spans="10:17" x14ac:dyDescent="0.2">
      <c r="J47" s="353"/>
      <c r="K47" s="354"/>
      <c r="L47" s="354"/>
      <c r="M47" s="355"/>
      <c r="N47" s="137"/>
      <c r="O47" s="59"/>
      <c r="P47" s="59"/>
      <c r="Q47" s="59"/>
    </row>
    <row r="48" spans="10:17" x14ac:dyDescent="0.2">
      <c r="J48" s="353"/>
      <c r="K48" s="354"/>
      <c r="L48" s="354"/>
      <c r="M48" s="355"/>
      <c r="N48" s="131"/>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3"/>
      <c r="K52" s="354"/>
      <c r="L52" s="354"/>
      <c r="M52" s="355"/>
      <c r="N52" s="138"/>
      <c r="O52" s="59"/>
      <c r="P52" s="59"/>
      <c r="Q52" s="59"/>
    </row>
    <row r="53" spans="10:17" x14ac:dyDescent="0.2">
      <c r="J53" s="353"/>
      <c r="K53" s="354"/>
      <c r="L53" s="354"/>
      <c r="M53" s="355"/>
      <c r="N53" s="136"/>
      <c r="O53" s="59"/>
      <c r="P53" s="59"/>
      <c r="Q53" s="59"/>
    </row>
    <row r="54" spans="10:17" x14ac:dyDescent="0.2">
      <c r="J54" s="356"/>
      <c r="K54" s="357"/>
      <c r="L54" s="357"/>
      <c r="M54" s="358"/>
      <c r="N54" s="137"/>
      <c r="O54" s="59"/>
      <c r="P54" s="59"/>
      <c r="Q54" s="59"/>
    </row>
    <row r="55" spans="10:17" x14ac:dyDescent="0.2">
      <c r="J55" s="350"/>
      <c r="K55" s="351"/>
      <c r="L55" s="351"/>
      <c r="M55" s="352"/>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155" priority="1" stopIfTrue="1" operator="equal">
      <formula>0</formula>
    </cfRule>
  </conditionalFormatting>
  <conditionalFormatting sqref="J22 J12 J14 J24:J28">
    <cfRule type="cellIs" dxfId="154" priority="13" stopIfTrue="1" operator="equal">
      <formula>0</formula>
    </cfRule>
  </conditionalFormatting>
  <conditionalFormatting sqref="J7:J9">
    <cfRule type="cellIs" dxfId="153" priority="12" stopIfTrue="1" operator="equal">
      <formula>0</formula>
    </cfRule>
  </conditionalFormatting>
  <conditionalFormatting sqref="J30:J31">
    <cfRule type="cellIs" dxfId="152" priority="11" stopIfTrue="1" operator="equal">
      <formula>0</formula>
    </cfRule>
  </conditionalFormatting>
  <conditionalFormatting sqref="J23">
    <cfRule type="cellIs" dxfId="151" priority="10" stopIfTrue="1" operator="equal">
      <formula>0</formula>
    </cfRule>
  </conditionalFormatting>
  <conditionalFormatting sqref="J16">
    <cfRule type="cellIs" dxfId="150" priority="9" stopIfTrue="1" operator="equal">
      <formula>0</formula>
    </cfRule>
  </conditionalFormatting>
  <conditionalFormatting sqref="J4">
    <cfRule type="cellIs" dxfId="149" priority="8" stopIfTrue="1" operator="equal">
      <formula>0</formula>
    </cfRule>
  </conditionalFormatting>
  <conditionalFormatting sqref="J10">
    <cfRule type="cellIs" dxfId="148" priority="7" stopIfTrue="1" operator="equal">
      <formula>0</formula>
    </cfRule>
  </conditionalFormatting>
  <conditionalFormatting sqref="J11">
    <cfRule type="cellIs" dxfId="147" priority="6" stopIfTrue="1" operator="equal">
      <formula>0</formula>
    </cfRule>
  </conditionalFormatting>
  <conditionalFormatting sqref="J13">
    <cfRule type="cellIs" dxfId="146" priority="5" stopIfTrue="1" operator="equal">
      <formula>0</formula>
    </cfRule>
  </conditionalFormatting>
  <conditionalFormatting sqref="J21">
    <cfRule type="cellIs" dxfId="145" priority="4" stopIfTrue="1" operator="equal">
      <formula>0</formula>
    </cfRule>
  </conditionalFormatting>
  <conditionalFormatting sqref="J5:J6">
    <cfRule type="cellIs" dxfId="144" priority="3" stopIfTrue="1" operator="equal">
      <formula>0</formula>
    </cfRule>
  </conditionalFormatting>
  <conditionalFormatting sqref="J29">
    <cfRule type="cellIs" dxfId="143" priority="2" stopIfTrue="1" operator="equal">
      <formula>0</formula>
    </cfRule>
  </conditionalFormatting>
  <pageMargins left="0.7" right="0.7" top="0.75" bottom="0.75" header="0.3" footer="0.3"/>
  <pageSetup paperSize="9" scale="78" orientation="portrait" r:id="rId1"/>
  <colBreaks count="1" manualBreakCount="1">
    <brk id="9"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D1:R66"/>
  <sheetViews>
    <sheetView topLeftCell="A70" zoomScale="80" zoomScaleNormal="80" workbookViewId="0">
      <selection activeCell="L27" sqref="L27"/>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9.28515625" customWidth="1"/>
    <col min="14" max="14" width="8" customWidth="1"/>
    <col min="16" max="16" width="11.42578125" bestFit="1" customWidth="1"/>
    <col min="17" max="17" width="11.5703125" customWidth="1"/>
  </cols>
  <sheetData>
    <row r="1" spans="4:13" ht="13.5" thickBot="1" x14ac:dyDescent="0.25"/>
    <row r="2" spans="4:13" ht="13.5" thickBot="1" x14ac:dyDescent="0.25">
      <c r="D2" s="362" t="s">
        <v>138</v>
      </c>
      <c r="E2" s="363"/>
      <c r="F2" s="364"/>
    </row>
    <row r="4" spans="4:13" ht="13.5" x14ac:dyDescent="0.2">
      <c r="J4" s="3" t="s">
        <v>30</v>
      </c>
      <c r="K4" s="160"/>
      <c r="L4" s="35" t="s">
        <v>23</v>
      </c>
      <c r="M4" s="59"/>
    </row>
    <row r="5" spans="4:13" ht="13.5" x14ac:dyDescent="0.2">
      <c r="J5" s="3" t="s">
        <v>30</v>
      </c>
      <c r="K5" s="160"/>
      <c r="L5" s="35" t="s">
        <v>344</v>
      </c>
      <c r="M5" s="59"/>
    </row>
    <row r="6" spans="4:13" ht="13.5" x14ac:dyDescent="0.2">
      <c r="J6" s="3"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68" t="s">
        <v>29</v>
      </c>
      <c r="K12" s="160"/>
      <c r="L12" s="35" t="s">
        <v>123</v>
      </c>
      <c r="M12" s="59"/>
    </row>
    <row r="13" spans="4:13" ht="13.5" x14ac:dyDescent="0.2">
      <c r="J13" s="68" t="s">
        <v>25</v>
      </c>
      <c r="K13" s="160"/>
      <c r="L13" s="35" t="s">
        <v>113</v>
      </c>
      <c r="M13" s="59"/>
    </row>
    <row r="14" spans="4:13" ht="13.5" x14ac:dyDescent="0.2">
      <c r="J14" s="68" t="s">
        <v>25</v>
      </c>
      <c r="K14" s="160"/>
      <c r="L14" s="35" t="s">
        <v>222</v>
      </c>
      <c r="M14" s="59"/>
    </row>
    <row r="15" spans="4:13" ht="13.5" x14ac:dyDescent="0.2">
      <c r="J15" s="68" t="s">
        <v>25</v>
      </c>
      <c r="K15" s="160"/>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68" t="s">
        <v>25</v>
      </c>
      <c r="K22" s="160"/>
      <c r="L22" s="35" t="s">
        <v>47</v>
      </c>
      <c r="M22" s="59"/>
    </row>
    <row r="23" spans="10:13" ht="13.5" x14ac:dyDescent="0.2">
      <c r="J23" s="27" t="s">
        <v>25</v>
      </c>
      <c r="K23" s="160"/>
      <c r="L23" s="35" t="s">
        <v>152</v>
      </c>
      <c r="M23" s="59"/>
    </row>
    <row r="24" spans="10:13" ht="13.5" x14ac:dyDescent="0.2">
      <c r="J24" s="68" t="s">
        <v>25</v>
      </c>
      <c r="K24" s="160"/>
      <c r="L24" s="35" t="s">
        <v>22</v>
      </c>
      <c r="M24" s="59"/>
    </row>
    <row r="25" spans="10:13" ht="13.5" x14ac:dyDescent="0.2">
      <c r="J25" s="68" t="s">
        <v>25</v>
      </c>
      <c r="K25" s="160"/>
      <c r="L25" s="35" t="s">
        <v>204</v>
      </c>
      <c r="M25" s="59"/>
    </row>
    <row r="26" spans="10:13" ht="13.5" x14ac:dyDescent="0.2">
      <c r="J26" s="68" t="s">
        <v>25</v>
      </c>
      <c r="K26" s="160"/>
      <c r="L26" s="35" t="s">
        <v>57</v>
      </c>
      <c r="M26" s="59"/>
    </row>
    <row r="27" spans="10:13" ht="13.5" x14ac:dyDescent="0.2">
      <c r="J27" s="68" t="s">
        <v>26</v>
      </c>
      <c r="K27" s="160"/>
      <c r="L27" s="35" t="s">
        <v>40</v>
      </c>
      <c r="M27" s="59"/>
    </row>
    <row r="28" spans="10:13" ht="13.5" x14ac:dyDescent="0.2">
      <c r="J28" s="68" t="s">
        <v>26</v>
      </c>
      <c r="K28" s="160"/>
      <c r="L28" s="35" t="s">
        <v>88</v>
      </c>
      <c r="M28" s="59"/>
    </row>
    <row r="29" spans="10:13" ht="13.5" x14ac:dyDescent="0.2">
      <c r="J29" s="68" t="s">
        <v>26</v>
      </c>
      <c r="K29" s="160"/>
      <c r="L29" s="35" t="s">
        <v>208</v>
      </c>
      <c r="M29" s="59"/>
    </row>
    <row r="30" spans="10:13" ht="13.5" x14ac:dyDescent="0.2">
      <c r="J30" s="68" t="s">
        <v>26</v>
      </c>
      <c r="K30" s="160"/>
      <c r="L30" s="35" t="s">
        <v>1</v>
      </c>
      <c r="M30" s="59"/>
    </row>
    <row r="31" spans="10:13" ht="13.5" x14ac:dyDescent="0.2">
      <c r="J31" s="68" t="s">
        <v>26</v>
      </c>
      <c r="K31" s="160"/>
      <c r="L31" s="35" t="s">
        <v>356</v>
      </c>
      <c r="M31" s="59"/>
    </row>
    <row r="32" spans="10:13" ht="13.5" x14ac:dyDescent="0.2">
      <c r="J32" s="68" t="s">
        <v>26</v>
      </c>
      <c r="K32" s="160"/>
      <c r="L32" s="35" t="s">
        <v>476</v>
      </c>
      <c r="M32" s="59"/>
    </row>
    <row r="33" spans="10:18" ht="13.5" x14ac:dyDescent="0.2">
      <c r="J33" s="37"/>
      <c r="K33" s="160"/>
      <c r="L33" s="35"/>
      <c r="M33" s="59"/>
    </row>
    <row r="34" spans="10:18" ht="13.5" x14ac:dyDescent="0.2">
      <c r="J34" s="37"/>
      <c r="K34" s="160"/>
      <c r="L34" s="35"/>
      <c r="M34" s="59"/>
      <c r="N34" s="153" t="s">
        <v>443</v>
      </c>
      <c r="O34" s="60" t="s">
        <v>141</v>
      </c>
      <c r="P34" s="60" t="s">
        <v>64</v>
      </c>
      <c r="Q34" s="59" t="s">
        <v>124</v>
      </c>
      <c r="R34" s="153" t="s">
        <v>269</v>
      </c>
    </row>
    <row r="35" spans="10:18" ht="13.5" x14ac:dyDescent="0.2">
      <c r="J35" s="37"/>
      <c r="K35" s="160"/>
      <c r="L35" s="35"/>
      <c r="M35" s="59"/>
      <c r="N35" s="59"/>
      <c r="O35" s="60" t="s">
        <v>424</v>
      </c>
      <c r="P35" s="60" t="s">
        <v>62</v>
      </c>
      <c r="Q35" s="60" t="s">
        <v>155</v>
      </c>
    </row>
    <row r="36" spans="10:18" ht="13.5" x14ac:dyDescent="0.2">
      <c r="J36" s="37"/>
      <c r="K36" s="160"/>
      <c r="L36" s="35"/>
      <c r="M36" s="59"/>
      <c r="N36" s="59"/>
      <c r="O36" s="59"/>
      <c r="P36" s="59"/>
      <c r="Q36" s="59"/>
    </row>
    <row r="37" spans="10:18" ht="13.5" x14ac:dyDescent="0.2">
      <c r="J37" s="37"/>
      <c r="K37" s="160"/>
      <c r="L37" s="35"/>
      <c r="M37" s="59"/>
      <c r="N37" s="59"/>
      <c r="O37" s="59"/>
      <c r="P37" s="60" t="s">
        <v>482</v>
      </c>
      <c r="Q37" s="59"/>
    </row>
    <row r="38" spans="10:18" ht="13.5" x14ac:dyDescent="0.2">
      <c r="J38" s="37"/>
      <c r="K38" s="160"/>
      <c r="L38" s="35"/>
      <c r="M38" s="59"/>
      <c r="N38" s="59"/>
      <c r="O38" s="59"/>
      <c r="P38" s="59"/>
      <c r="Q38" s="59"/>
    </row>
    <row r="39" spans="10:18" ht="13.5" x14ac:dyDescent="0.2">
      <c r="J39" s="37"/>
      <c r="K39" s="160"/>
      <c r="L39" s="35"/>
      <c r="M39" s="59"/>
      <c r="N39" s="59"/>
      <c r="O39" s="60" t="s">
        <v>129</v>
      </c>
      <c r="P39" s="60"/>
      <c r="Q39" s="60" t="s">
        <v>156</v>
      </c>
    </row>
    <row r="40" spans="10:18" ht="13.5" x14ac:dyDescent="0.2">
      <c r="J40" s="37"/>
      <c r="K40" s="160"/>
      <c r="L40" s="35"/>
      <c r="M40" s="59"/>
      <c r="N40" s="131"/>
    </row>
    <row r="41" spans="10:18" ht="13.5" x14ac:dyDescent="0.2">
      <c r="J41" s="37"/>
      <c r="K41" s="160"/>
      <c r="L41" s="35"/>
      <c r="M41" s="59"/>
      <c r="N41" s="131"/>
    </row>
    <row r="42" spans="10:18" x14ac:dyDescent="0.2">
      <c r="J42" s="350"/>
      <c r="K42" s="351"/>
      <c r="L42" s="351"/>
      <c r="M42" s="352"/>
      <c r="N42" s="137"/>
      <c r="O42" s="59"/>
      <c r="P42" s="60" t="s">
        <v>483</v>
      </c>
      <c r="Q42" s="59"/>
    </row>
    <row r="43" spans="10:18" x14ac:dyDescent="0.2">
      <c r="J43" s="353"/>
      <c r="K43" s="354"/>
      <c r="L43" s="354"/>
      <c r="M43" s="355"/>
      <c r="N43" s="137"/>
      <c r="O43" s="59"/>
      <c r="P43" s="59"/>
      <c r="Q43" s="59"/>
    </row>
    <row r="44" spans="10:18" x14ac:dyDescent="0.2">
      <c r="J44" s="353"/>
      <c r="K44" s="354"/>
      <c r="L44" s="354"/>
      <c r="M44" s="355"/>
      <c r="N44" s="137"/>
      <c r="O44" s="59">
        <v>1</v>
      </c>
      <c r="P44" s="60" t="s">
        <v>62</v>
      </c>
      <c r="Q44" s="60" t="s">
        <v>488</v>
      </c>
    </row>
    <row r="45" spans="10:18" x14ac:dyDescent="0.2">
      <c r="J45" s="353"/>
      <c r="K45" s="354"/>
      <c r="L45" s="354"/>
      <c r="M45" s="355"/>
      <c r="N45" s="137"/>
      <c r="O45" s="59">
        <v>2</v>
      </c>
      <c r="P45" s="60" t="s">
        <v>141</v>
      </c>
      <c r="Q45" s="60" t="s">
        <v>487</v>
      </c>
    </row>
    <row r="46" spans="10:18" x14ac:dyDescent="0.2">
      <c r="J46" s="353"/>
      <c r="K46" s="354"/>
      <c r="L46" s="354"/>
      <c r="M46" s="355"/>
      <c r="N46" s="137"/>
      <c r="O46" s="59">
        <v>3</v>
      </c>
      <c r="P46" s="60" t="s">
        <v>155</v>
      </c>
      <c r="Q46" s="60" t="s">
        <v>486</v>
      </c>
    </row>
    <row r="47" spans="10:18" x14ac:dyDescent="0.2">
      <c r="J47" s="353"/>
      <c r="K47" s="354"/>
      <c r="L47" s="354"/>
      <c r="M47" s="355"/>
      <c r="N47" s="137"/>
      <c r="O47" s="59">
        <v>4</v>
      </c>
      <c r="P47" s="60" t="s">
        <v>424</v>
      </c>
      <c r="Q47" s="60" t="s">
        <v>485</v>
      </c>
    </row>
    <row r="48" spans="10:18" x14ac:dyDescent="0.2">
      <c r="J48" s="353"/>
      <c r="K48" s="354"/>
      <c r="L48" s="354"/>
      <c r="M48" s="355"/>
      <c r="N48" s="131"/>
      <c r="O48" s="59">
        <v>5</v>
      </c>
      <c r="P48" s="60" t="s">
        <v>124</v>
      </c>
      <c r="Q48" s="60" t="s">
        <v>484</v>
      </c>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3"/>
      <c r="K52" s="354"/>
      <c r="L52" s="354"/>
      <c r="M52" s="355"/>
      <c r="N52" s="138"/>
      <c r="O52" s="59"/>
      <c r="P52" s="59"/>
      <c r="Q52" s="59"/>
    </row>
    <row r="53" spans="10:17" x14ac:dyDescent="0.2">
      <c r="J53" s="353"/>
      <c r="K53" s="354"/>
      <c r="L53" s="354"/>
      <c r="M53" s="355"/>
      <c r="N53" s="136"/>
      <c r="O53" s="59"/>
      <c r="P53" s="59"/>
      <c r="Q53" s="59"/>
    </row>
    <row r="54" spans="10:17" x14ac:dyDescent="0.2">
      <c r="J54" s="356"/>
      <c r="K54" s="357"/>
      <c r="L54" s="357"/>
      <c r="M54" s="358"/>
      <c r="N54" s="137"/>
      <c r="O54" s="59"/>
      <c r="P54" s="59"/>
      <c r="Q54" s="59"/>
    </row>
    <row r="55" spans="10:17" x14ac:dyDescent="0.2">
      <c r="J55" s="350"/>
      <c r="K55" s="351"/>
      <c r="L55" s="351"/>
      <c r="M55" s="352"/>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142" priority="1" stopIfTrue="1" operator="equal">
      <formula>0</formula>
    </cfRule>
  </conditionalFormatting>
  <conditionalFormatting sqref="J22 J12 J14 J24:J28">
    <cfRule type="cellIs" dxfId="141" priority="13" stopIfTrue="1" operator="equal">
      <formula>0</formula>
    </cfRule>
  </conditionalFormatting>
  <conditionalFormatting sqref="J7:J9">
    <cfRule type="cellIs" dxfId="140" priority="12" stopIfTrue="1" operator="equal">
      <formula>0</formula>
    </cfRule>
  </conditionalFormatting>
  <conditionalFormatting sqref="J30:J32">
    <cfRule type="cellIs" dxfId="139" priority="11" stopIfTrue="1" operator="equal">
      <formula>0</formula>
    </cfRule>
  </conditionalFormatting>
  <conditionalFormatting sqref="J23">
    <cfRule type="cellIs" dxfId="138" priority="10" stopIfTrue="1" operator="equal">
      <formula>0</formula>
    </cfRule>
  </conditionalFormatting>
  <conditionalFormatting sqref="J16">
    <cfRule type="cellIs" dxfId="137" priority="9" stopIfTrue="1" operator="equal">
      <formula>0</formula>
    </cfRule>
  </conditionalFormatting>
  <conditionalFormatting sqref="J4">
    <cfRule type="cellIs" dxfId="136" priority="8" stopIfTrue="1" operator="equal">
      <formula>0</formula>
    </cfRule>
  </conditionalFormatting>
  <conditionalFormatting sqref="J10">
    <cfRule type="cellIs" dxfId="135" priority="7" stopIfTrue="1" operator="equal">
      <formula>0</formula>
    </cfRule>
  </conditionalFormatting>
  <conditionalFormatting sqref="J11">
    <cfRule type="cellIs" dxfId="134" priority="6" stopIfTrue="1" operator="equal">
      <formula>0</formula>
    </cfRule>
  </conditionalFormatting>
  <conditionalFormatting sqref="J13">
    <cfRule type="cellIs" dxfId="133" priority="5" stopIfTrue="1" operator="equal">
      <formula>0</formula>
    </cfRule>
  </conditionalFormatting>
  <conditionalFormatting sqref="J21">
    <cfRule type="cellIs" dxfId="132" priority="4" stopIfTrue="1" operator="equal">
      <formula>0</formula>
    </cfRule>
  </conditionalFormatting>
  <conditionalFormatting sqref="J5:J6">
    <cfRule type="cellIs" dxfId="131" priority="3" stopIfTrue="1" operator="equal">
      <formula>0</formula>
    </cfRule>
  </conditionalFormatting>
  <conditionalFormatting sqref="J29">
    <cfRule type="cellIs" dxfId="130" priority="2" stopIfTrue="1" operator="equal">
      <formula>0</formula>
    </cfRule>
  </conditionalFormatting>
  <pageMargins left="0.7" right="0.7" top="0.75" bottom="0.75" header="0.3" footer="0.3"/>
  <pageSetup paperSize="9" scale="78" orientation="portrait" horizontalDpi="4294967294" verticalDpi="4294967294" r:id="rId1"/>
  <colBreaks count="1" manualBreakCount="1">
    <brk id="9" max="13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17"/>
  <sheetViews>
    <sheetView zoomScaleNormal="100" workbookViewId="0">
      <selection activeCell="C19" sqref="C19"/>
    </sheetView>
  </sheetViews>
  <sheetFormatPr defaultRowHeight="12.75" x14ac:dyDescent="0.2"/>
  <cols>
    <col min="1" max="1" width="11" bestFit="1" customWidth="1"/>
    <col min="2" max="2" width="67.140625" bestFit="1" customWidth="1"/>
    <col min="3" max="3" width="24.140625" customWidth="1"/>
    <col min="4" max="4" width="13.5703125" bestFit="1" customWidth="1"/>
    <col min="5" max="6" width="14.85546875" customWidth="1"/>
    <col min="7" max="7" width="14.28515625" customWidth="1"/>
    <col min="8" max="8" width="14.28515625" bestFit="1" customWidth="1"/>
  </cols>
  <sheetData>
    <row r="2" spans="1:8" s="85" customFormat="1" x14ac:dyDescent="0.2">
      <c r="B2" s="218" t="s">
        <v>199</v>
      </c>
      <c r="C2" s="218" t="s">
        <v>200</v>
      </c>
      <c r="D2" s="332" t="s">
        <v>201</v>
      </c>
      <c r="E2" s="332"/>
      <c r="F2" s="332"/>
      <c r="G2" s="332"/>
      <c r="H2" s="332"/>
    </row>
    <row r="3" spans="1:8" x14ac:dyDescent="0.2">
      <c r="B3" s="104"/>
      <c r="C3" s="59"/>
      <c r="D3" s="333"/>
      <c r="E3" s="333"/>
      <c r="F3" s="333"/>
      <c r="G3" s="333"/>
      <c r="H3" s="333"/>
    </row>
    <row r="4" spans="1:8" ht="17.25" customHeight="1" x14ac:dyDescent="0.2">
      <c r="A4" s="235" t="s">
        <v>598</v>
      </c>
      <c r="B4" s="226" t="s">
        <v>209</v>
      </c>
      <c r="C4" s="226" t="s">
        <v>607</v>
      </c>
      <c r="D4" s="15" t="s">
        <v>232</v>
      </c>
      <c r="E4" s="15" t="s">
        <v>123</v>
      </c>
      <c r="F4" s="15" t="s">
        <v>40</v>
      </c>
      <c r="G4" s="15" t="s">
        <v>221</v>
      </c>
      <c r="H4" s="15" t="s">
        <v>88</v>
      </c>
    </row>
    <row r="5" spans="1:8" ht="22.5" customHeight="1" x14ac:dyDescent="0.2">
      <c r="A5" s="235" t="s">
        <v>597</v>
      </c>
      <c r="B5" s="226" t="s">
        <v>210</v>
      </c>
      <c r="C5" s="226" t="s">
        <v>606</v>
      </c>
      <c r="D5" s="329" t="s">
        <v>630</v>
      </c>
      <c r="E5" s="330"/>
      <c r="F5" s="330"/>
      <c r="G5" s="330"/>
      <c r="H5" s="331"/>
    </row>
    <row r="6" spans="1:8" ht="37.5" customHeight="1" x14ac:dyDescent="0.2">
      <c r="A6" s="235" t="s">
        <v>599</v>
      </c>
      <c r="B6" s="226" t="s">
        <v>211</v>
      </c>
      <c r="C6" s="226" t="s">
        <v>631</v>
      </c>
      <c r="D6" s="6" t="s">
        <v>557</v>
      </c>
      <c r="E6" s="6" t="s">
        <v>558</v>
      </c>
      <c r="F6" s="6" t="s">
        <v>559</v>
      </c>
      <c r="G6" s="6" t="s">
        <v>633</v>
      </c>
      <c r="H6" s="6" t="s">
        <v>632</v>
      </c>
    </row>
    <row r="7" spans="1:8" ht="20.25" customHeight="1" x14ac:dyDescent="0.2">
      <c r="A7" s="235" t="s">
        <v>599</v>
      </c>
      <c r="B7" s="226" t="s">
        <v>212</v>
      </c>
      <c r="C7" s="226" t="s">
        <v>623</v>
      </c>
      <c r="D7" s="329" t="s">
        <v>624</v>
      </c>
      <c r="E7" s="330"/>
      <c r="F7" s="330"/>
      <c r="G7" s="330"/>
      <c r="H7" s="331"/>
    </row>
    <row r="8" spans="1:8" ht="21" customHeight="1" x14ac:dyDescent="0.2">
      <c r="A8" s="235" t="s">
        <v>599</v>
      </c>
      <c r="B8" s="226" t="s">
        <v>213</v>
      </c>
      <c r="C8" s="226" t="s">
        <v>629</v>
      </c>
      <c r="D8" s="61" t="s">
        <v>424</v>
      </c>
      <c r="E8" s="61" t="s">
        <v>269</v>
      </c>
      <c r="F8" s="61" t="s">
        <v>261</v>
      </c>
      <c r="G8" s="61" t="s">
        <v>156</v>
      </c>
      <c r="H8" s="61" t="s">
        <v>589</v>
      </c>
    </row>
    <row r="9" spans="1:8" ht="23.25" customHeight="1" thickBot="1" x14ac:dyDescent="0.25">
      <c r="A9" s="235" t="s">
        <v>599</v>
      </c>
      <c r="B9" s="236" t="s">
        <v>214</v>
      </c>
      <c r="C9" s="236" t="s">
        <v>514</v>
      </c>
      <c r="D9" s="334" t="s">
        <v>634</v>
      </c>
      <c r="E9" s="335"/>
      <c r="F9" s="335"/>
      <c r="G9" s="335"/>
      <c r="H9" s="336"/>
    </row>
    <row r="10" spans="1:8" ht="23.25" customHeight="1" thickBot="1" x14ac:dyDescent="0.25">
      <c r="A10" s="235" t="s">
        <v>599</v>
      </c>
      <c r="B10" s="240" t="s">
        <v>625</v>
      </c>
      <c r="C10" s="238" t="s">
        <v>626</v>
      </c>
      <c r="D10" s="337" t="s">
        <v>628</v>
      </c>
      <c r="E10" s="338"/>
      <c r="F10" s="338"/>
      <c r="G10" s="338"/>
      <c r="H10" s="339"/>
    </row>
    <row r="11" spans="1:8" ht="20.25" customHeight="1" thickBot="1" x14ac:dyDescent="0.25">
      <c r="A11" s="235" t="s">
        <v>599</v>
      </c>
      <c r="B11" s="241" t="s">
        <v>215</v>
      </c>
      <c r="C11" s="239" t="s">
        <v>627</v>
      </c>
      <c r="D11" s="337" t="s">
        <v>628</v>
      </c>
      <c r="E11" s="338"/>
      <c r="F11" s="338"/>
      <c r="G11" s="338"/>
      <c r="H11" s="339"/>
    </row>
    <row r="12" spans="1:8" ht="21" customHeight="1" x14ac:dyDescent="0.2">
      <c r="A12" s="235" t="s">
        <v>597</v>
      </c>
      <c r="B12" s="237" t="s">
        <v>216</v>
      </c>
      <c r="C12" s="237" t="s">
        <v>605</v>
      </c>
      <c r="D12" s="326" t="s">
        <v>609</v>
      </c>
      <c r="E12" s="327"/>
      <c r="F12" s="327"/>
      <c r="G12" s="327"/>
      <c r="H12" s="328"/>
    </row>
    <row r="17" spans="2:2" x14ac:dyDescent="0.2">
      <c r="B17" t="s">
        <v>608</v>
      </c>
    </row>
  </sheetData>
  <mergeCells count="8">
    <mergeCell ref="D12:H12"/>
    <mergeCell ref="D7:H7"/>
    <mergeCell ref="D2:H2"/>
    <mergeCell ref="D3:H3"/>
    <mergeCell ref="D5:H5"/>
    <mergeCell ref="D9:H9"/>
    <mergeCell ref="D11:H11"/>
    <mergeCell ref="D10:H10"/>
  </mergeCells>
  <phoneticPr fontId="60" type="noConversion"/>
  <pageMargins left="0.7" right="0.7" top="0.75" bottom="0.75" header="0.3" footer="0.3"/>
  <pageSetup paperSize="9" scale="74" orientation="landscape" horizontalDpi="4294967294" vertic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D1:P66"/>
  <sheetViews>
    <sheetView topLeftCell="A80" zoomScale="80" zoomScaleNormal="80" workbookViewId="0">
      <selection activeCell="R12" sqref="R12"/>
    </sheetView>
  </sheetViews>
  <sheetFormatPr defaultRowHeight="12.75" x14ac:dyDescent="0.2"/>
  <cols>
    <col min="1" max="1" width="8.28515625" customWidth="1"/>
    <col min="11" max="11" width="26.7109375" bestFit="1" customWidth="1"/>
    <col min="12" max="12" width="21.85546875" customWidth="1"/>
    <col min="13" max="13" width="11.140625" bestFit="1" customWidth="1"/>
    <col min="15" max="15" width="11.140625" bestFit="1" customWidth="1"/>
  </cols>
  <sheetData>
    <row r="1" spans="4:12" ht="13.5" thickBot="1" x14ac:dyDescent="0.25"/>
    <row r="2" spans="4:12" ht="13.5" thickBot="1" x14ac:dyDescent="0.25">
      <c r="D2" s="362" t="s">
        <v>338</v>
      </c>
      <c r="E2" s="363"/>
      <c r="F2" s="364"/>
    </row>
    <row r="4" spans="4:12" ht="13.5" x14ac:dyDescent="0.2">
      <c r="J4" s="37"/>
      <c r="K4" s="35" t="s">
        <v>23</v>
      </c>
      <c r="L4" s="59"/>
    </row>
    <row r="5" spans="4:12" ht="13.5" x14ac:dyDescent="0.2">
      <c r="J5" s="37"/>
      <c r="K5" s="35"/>
      <c r="L5" s="59"/>
    </row>
    <row r="6" spans="4:12" ht="13.5" x14ac:dyDescent="0.2">
      <c r="J6" s="37"/>
      <c r="K6" s="35" t="s">
        <v>21</v>
      </c>
      <c r="L6" s="59"/>
    </row>
    <row r="7" spans="4:12" ht="13.5" x14ac:dyDescent="0.2">
      <c r="J7" s="37"/>
      <c r="K7" s="35" t="s">
        <v>39</v>
      </c>
      <c r="L7" s="59"/>
    </row>
    <row r="8" spans="4:12" ht="13.5" x14ac:dyDescent="0.2">
      <c r="J8" s="37"/>
      <c r="K8" s="35" t="s">
        <v>125</v>
      </c>
      <c r="L8" s="59"/>
    </row>
    <row r="9" spans="4:12" ht="13.5" x14ac:dyDescent="0.2">
      <c r="J9" s="37"/>
      <c r="K9" s="35" t="s">
        <v>150</v>
      </c>
      <c r="L9" s="59"/>
    </row>
    <row r="10" spans="4:12" ht="13.5" x14ac:dyDescent="0.2">
      <c r="J10" s="37"/>
      <c r="K10" s="35" t="s">
        <v>122</v>
      </c>
      <c r="L10" s="59"/>
    </row>
    <row r="11" spans="4:12" ht="13.5" x14ac:dyDescent="0.2">
      <c r="J11" s="37"/>
      <c r="K11" s="35" t="s">
        <v>167</v>
      </c>
      <c r="L11" s="59"/>
    </row>
    <row r="12" spans="4:12" ht="13.5" x14ac:dyDescent="0.2">
      <c r="J12" s="37"/>
      <c r="K12" s="35" t="s">
        <v>149</v>
      </c>
      <c r="L12" s="59"/>
    </row>
    <row r="13" spans="4:12" ht="13.5" x14ac:dyDescent="0.2">
      <c r="J13" s="37"/>
      <c r="K13" s="35"/>
      <c r="L13" s="59"/>
    </row>
    <row r="14" spans="4:12" ht="13.5" x14ac:dyDescent="0.2">
      <c r="J14" s="37"/>
      <c r="K14" s="35" t="s">
        <v>80</v>
      </c>
      <c r="L14" s="59"/>
    </row>
    <row r="15" spans="4:12" ht="13.5" x14ac:dyDescent="0.2">
      <c r="J15" s="37"/>
      <c r="K15" s="35" t="s">
        <v>123</v>
      </c>
      <c r="L15" s="59"/>
    </row>
    <row r="16" spans="4:12" ht="13.5" x14ac:dyDescent="0.2">
      <c r="J16" s="37"/>
      <c r="K16" s="35" t="s">
        <v>55</v>
      </c>
      <c r="L16" s="59"/>
    </row>
    <row r="17" spans="10:12" ht="13.5" x14ac:dyDescent="0.2">
      <c r="J17" s="37"/>
      <c r="K17" s="35" t="s">
        <v>151</v>
      </c>
      <c r="L17" s="59"/>
    </row>
    <row r="18" spans="10:12" ht="13.5" x14ac:dyDescent="0.2">
      <c r="J18" s="37"/>
      <c r="K18" s="35" t="s">
        <v>113</v>
      </c>
      <c r="L18" s="59"/>
    </row>
    <row r="19" spans="10:12" ht="13.5" x14ac:dyDescent="0.2">
      <c r="J19" s="37"/>
      <c r="K19" s="35" t="s">
        <v>56</v>
      </c>
      <c r="L19" s="59"/>
    </row>
    <row r="20" spans="10:12" ht="13.5" x14ac:dyDescent="0.2">
      <c r="J20" s="37"/>
      <c r="K20" s="35" t="s">
        <v>38</v>
      </c>
      <c r="L20" s="59"/>
    </row>
    <row r="21" spans="10:12" ht="13.5" x14ac:dyDescent="0.2">
      <c r="J21" s="37"/>
      <c r="K21" s="35" t="s">
        <v>170</v>
      </c>
      <c r="L21" s="59"/>
    </row>
    <row r="22" spans="10:12" ht="13.5" x14ac:dyDescent="0.2">
      <c r="J22" s="37"/>
      <c r="K22" s="35" t="s">
        <v>47</v>
      </c>
      <c r="L22" s="59"/>
    </row>
    <row r="23" spans="10:12" ht="13.5" x14ac:dyDescent="0.2">
      <c r="J23" s="37"/>
      <c r="K23" s="35"/>
      <c r="L23" s="59"/>
    </row>
    <row r="24" spans="10:12" ht="13.5" x14ac:dyDescent="0.2">
      <c r="J24" s="37"/>
      <c r="K24" s="35" t="s">
        <v>152</v>
      </c>
      <c r="L24" s="59"/>
    </row>
    <row r="25" spans="10:12" ht="13.5" x14ac:dyDescent="0.2">
      <c r="J25" s="37"/>
      <c r="K25" s="35" t="s">
        <v>22</v>
      </c>
      <c r="L25" s="59"/>
    </row>
    <row r="26" spans="10:12" ht="13.5" x14ac:dyDescent="0.2">
      <c r="J26" s="37"/>
      <c r="K26" s="35"/>
      <c r="L26" s="59"/>
    </row>
    <row r="27" spans="10:12" ht="13.5" x14ac:dyDescent="0.2">
      <c r="J27" s="37"/>
      <c r="K27" s="35" t="s">
        <v>57</v>
      </c>
      <c r="L27" s="59"/>
    </row>
    <row r="28" spans="10:12" ht="13.5" x14ac:dyDescent="0.2">
      <c r="J28" s="37"/>
      <c r="K28" s="35" t="s">
        <v>40</v>
      </c>
      <c r="L28" s="59"/>
    </row>
    <row r="29" spans="10:12" ht="13.5" x14ac:dyDescent="0.2">
      <c r="J29" s="37"/>
      <c r="K29" s="35" t="s">
        <v>88</v>
      </c>
      <c r="L29" s="59"/>
    </row>
    <row r="30" spans="10:12" ht="13.5" x14ac:dyDescent="0.2">
      <c r="J30" s="37"/>
      <c r="K30" s="35" t="s">
        <v>153</v>
      </c>
      <c r="L30" s="59"/>
    </row>
    <row r="31" spans="10:12" ht="13.5" x14ac:dyDescent="0.2">
      <c r="J31" s="37"/>
      <c r="K31" s="35"/>
      <c r="L31" s="59"/>
    </row>
    <row r="32" spans="10:12" ht="13.5" x14ac:dyDescent="0.2">
      <c r="J32" s="37"/>
      <c r="K32" s="35" t="s">
        <v>1</v>
      </c>
      <c r="L32" s="59"/>
    </row>
    <row r="33" spans="10:16" ht="13.5" x14ac:dyDescent="0.2">
      <c r="J33" s="37"/>
      <c r="K33" s="35"/>
      <c r="L33" s="59"/>
    </row>
    <row r="34" spans="10:16" ht="13.5" x14ac:dyDescent="0.2">
      <c r="J34" s="37"/>
      <c r="K34" s="35"/>
      <c r="L34" s="59"/>
      <c r="M34" s="59" t="s">
        <v>185</v>
      </c>
      <c r="N34" s="59" t="s">
        <v>60</v>
      </c>
      <c r="O34" s="59" t="s">
        <v>62</v>
      </c>
      <c r="P34" s="59" t="s">
        <v>155</v>
      </c>
    </row>
    <row r="35" spans="10:16" ht="13.5" x14ac:dyDescent="0.2">
      <c r="J35" s="37"/>
      <c r="K35" s="35"/>
      <c r="L35" s="59"/>
      <c r="M35" s="59"/>
      <c r="N35" s="59" t="s">
        <v>129</v>
      </c>
      <c r="O35" s="59" t="s">
        <v>63</v>
      </c>
      <c r="P35" s="59"/>
    </row>
    <row r="36" spans="10:16" ht="13.5" x14ac:dyDescent="0.2">
      <c r="J36" s="37"/>
      <c r="K36" s="35"/>
      <c r="L36" s="59"/>
      <c r="M36" s="59"/>
      <c r="N36" s="59"/>
      <c r="O36" s="59"/>
      <c r="P36" s="59"/>
    </row>
    <row r="37" spans="10:16" ht="13.5" x14ac:dyDescent="0.2">
      <c r="J37" s="37"/>
      <c r="K37" s="35"/>
      <c r="L37" s="59"/>
      <c r="M37" s="59"/>
      <c r="N37" s="59"/>
      <c r="O37" s="59" t="s">
        <v>171</v>
      </c>
      <c r="P37" s="59"/>
    </row>
    <row r="38" spans="10:16" ht="13.5" x14ac:dyDescent="0.2">
      <c r="J38" s="37"/>
      <c r="K38" s="35"/>
      <c r="L38" s="59"/>
      <c r="M38" s="59"/>
      <c r="N38" s="59" t="s">
        <v>139</v>
      </c>
      <c r="O38" s="59"/>
      <c r="P38" s="59" t="s">
        <v>154</v>
      </c>
    </row>
    <row r="39" spans="10:16" ht="13.5" x14ac:dyDescent="0.2">
      <c r="J39" s="37"/>
      <c r="K39" s="35"/>
      <c r="L39" s="59"/>
      <c r="M39" s="59"/>
      <c r="N39" s="59"/>
      <c r="O39" s="59" t="s">
        <v>99</v>
      </c>
      <c r="P39" s="60"/>
    </row>
    <row r="40" spans="10:16" ht="13.5" x14ac:dyDescent="0.2">
      <c r="J40" s="37"/>
      <c r="K40" s="35"/>
      <c r="L40" s="59"/>
    </row>
    <row r="41" spans="10:16" ht="13.5" x14ac:dyDescent="0.2">
      <c r="J41" s="37"/>
      <c r="K41" s="35"/>
      <c r="L41" s="59"/>
    </row>
    <row r="42" spans="10:16" x14ac:dyDescent="0.2">
      <c r="J42" s="350"/>
      <c r="K42" s="351"/>
      <c r="L42" s="352"/>
      <c r="M42" s="59"/>
      <c r="N42" s="59"/>
      <c r="O42" s="59"/>
      <c r="P42" s="59"/>
    </row>
    <row r="43" spans="10:16" x14ac:dyDescent="0.2">
      <c r="J43" s="353"/>
      <c r="K43" s="354"/>
      <c r="L43" s="355"/>
      <c r="M43" s="59"/>
      <c r="N43" s="59"/>
      <c r="O43" s="59"/>
      <c r="P43" s="59"/>
    </row>
    <row r="44" spans="10:16" x14ac:dyDescent="0.2">
      <c r="J44" s="353"/>
      <c r="K44" s="354"/>
      <c r="L44" s="355"/>
      <c r="M44" s="59"/>
      <c r="N44" s="59"/>
      <c r="O44" s="59"/>
      <c r="P44" s="59"/>
    </row>
    <row r="45" spans="10:16" x14ac:dyDescent="0.2">
      <c r="J45" s="353"/>
      <c r="K45" s="354"/>
      <c r="L45" s="355"/>
      <c r="M45" s="59"/>
      <c r="N45" s="59"/>
      <c r="O45" s="59"/>
      <c r="P45" s="59"/>
    </row>
    <row r="46" spans="10:16" x14ac:dyDescent="0.2">
      <c r="J46" s="353"/>
      <c r="K46" s="354"/>
      <c r="L46" s="355"/>
      <c r="M46" s="59"/>
      <c r="N46" s="59"/>
      <c r="O46" s="59"/>
      <c r="P46" s="59"/>
    </row>
    <row r="47" spans="10:16" x14ac:dyDescent="0.2">
      <c r="J47" s="353"/>
      <c r="K47" s="354"/>
      <c r="L47" s="355"/>
      <c r="M47" s="59"/>
      <c r="N47" s="59"/>
      <c r="O47" s="59"/>
      <c r="P47" s="59"/>
    </row>
    <row r="48" spans="10:16" x14ac:dyDescent="0.2">
      <c r="J48" s="353"/>
      <c r="K48" s="354"/>
      <c r="L48" s="355"/>
    </row>
    <row r="49" spans="10:16" x14ac:dyDescent="0.2">
      <c r="J49" s="353"/>
      <c r="K49" s="354"/>
      <c r="L49" s="355"/>
    </row>
    <row r="50" spans="10:16" x14ac:dyDescent="0.2">
      <c r="J50" s="353"/>
      <c r="K50" s="354"/>
      <c r="L50" s="355"/>
      <c r="M50" s="59"/>
      <c r="N50" s="59"/>
      <c r="O50" s="59"/>
      <c r="P50" s="59"/>
    </row>
    <row r="51" spans="10:16" x14ac:dyDescent="0.2">
      <c r="J51" s="353"/>
      <c r="K51" s="354"/>
      <c r="L51" s="355"/>
      <c r="M51" s="59"/>
      <c r="N51" s="59"/>
      <c r="O51" s="59"/>
      <c r="P51" s="59"/>
    </row>
    <row r="52" spans="10:16" x14ac:dyDescent="0.2">
      <c r="J52" s="353"/>
      <c r="K52" s="354"/>
      <c r="L52" s="355"/>
      <c r="M52" s="59"/>
      <c r="N52" s="59"/>
      <c r="O52" s="59"/>
      <c r="P52" s="59"/>
    </row>
    <row r="53" spans="10:16" x14ac:dyDescent="0.2">
      <c r="J53" s="353"/>
      <c r="K53" s="354"/>
      <c r="L53" s="355"/>
      <c r="M53" s="59"/>
      <c r="N53" s="59"/>
      <c r="O53" s="59"/>
      <c r="P53" s="59"/>
    </row>
    <row r="54" spans="10:16" x14ac:dyDescent="0.2">
      <c r="J54" s="356"/>
      <c r="K54" s="357"/>
      <c r="L54" s="358"/>
      <c r="M54" s="59"/>
      <c r="N54" s="59"/>
      <c r="O54" s="59"/>
      <c r="P54" s="59"/>
    </row>
    <row r="55" spans="10:16" x14ac:dyDescent="0.2">
      <c r="J55" s="350"/>
      <c r="K55" s="351"/>
      <c r="L55" s="352"/>
      <c r="M55" s="59"/>
      <c r="N55" s="59"/>
      <c r="O55" s="59"/>
      <c r="P55" s="59"/>
    </row>
    <row r="56" spans="10:16" x14ac:dyDescent="0.2">
      <c r="J56" s="353"/>
      <c r="K56" s="354"/>
      <c r="L56" s="355"/>
    </row>
    <row r="57" spans="10:16" x14ac:dyDescent="0.2">
      <c r="J57" s="353"/>
      <c r="K57" s="354"/>
      <c r="L57" s="355"/>
    </row>
    <row r="58" spans="10:16" x14ac:dyDescent="0.2">
      <c r="J58" s="353"/>
      <c r="K58" s="354"/>
      <c r="L58" s="355"/>
    </row>
    <row r="59" spans="10:16" x14ac:dyDescent="0.2">
      <c r="J59" s="353"/>
      <c r="K59" s="354"/>
      <c r="L59" s="355"/>
    </row>
    <row r="60" spans="10:16" x14ac:dyDescent="0.2">
      <c r="J60" s="353"/>
      <c r="K60" s="354"/>
      <c r="L60" s="355"/>
    </row>
    <row r="61" spans="10:16" x14ac:dyDescent="0.2">
      <c r="J61" s="353"/>
      <c r="K61" s="354"/>
      <c r="L61" s="355"/>
    </row>
    <row r="62" spans="10:16" x14ac:dyDescent="0.2">
      <c r="J62" s="353"/>
      <c r="K62" s="354"/>
      <c r="L62" s="355"/>
    </row>
    <row r="63" spans="10:16" x14ac:dyDescent="0.2">
      <c r="J63" s="353"/>
      <c r="K63" s="354"/>
      <c r="L63" s="355"/>
    </row>
    <row r="64" spans="10:16" x14ac:dyDescent="0.2">
      <c r="J64" s="353"/>
      <c r="K64" s="354"/>
      <c r="L64" s="355"/>
    </row>
    <row r="65" spans="10:12" x14ac:dyDescent="0.2">
      <c r="J65" s="353"/>
      <c r="K65" s="354"/>
      <c r="L65" s="355"/>
    </row>
    <row r="66" spans="10:12" x14ac:dyDescent="0.2">
      <c r="J66" s="356"/>
      <c r="K66" s="357"/>
      <c r="L66" s="358"/>
    </row>
  </sheetData>
  <mergeCells count="3">
    <mergeCell ref="D2:F2"/>
    <mergeCell ref="J42:L54"/>
    <mergeCell ref="J55:L66"/>
  </mergeCells>
  <pageMargins left="0.70866141732283472" right="0.70866141732283472" top="0.74803149606299213" bottom="0.74803149606299213" header="0.31496062992125984" footer="0.31496062992125984"/>
  <pageSetup paperSize="9" scale="85" orientation="portrait" horizontalDpi="4294967294" verticalDpi="4294967294" r:id="rId1"/>
  <rowBreaks count="1" manualBreakCount="1">
    <brk id="66" max="16383" man="1"/>
  </rowBreaks>
  <colBreaks count="1" manualBreakCount="1">
    <brk id="9" max="149"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D1:R66"/>
  <sheetViews>
    <sheetView zoomScale="73" zoomScaleNormal="73" workbookViewId="0">
      <selection activeCell="M28" sqref="M28"/>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9.28515625" customWidth="1"/>
    <col min="14" max="14" width="8" customWidth="1"/>
    <col min="16" max="16" width="11.42578125" bestFit="1" customWidth="1"/>
    <col min="17" max="17" width="11.5703125" customWidth="1"/>
  </cols>
  <sheetData>
    <row r="1" spans="4:13" ht="13.5" thickBot="1" x14ac:dyDescent="0.25"/>
    <row r="2" spans="4:13" ht="13.5" thickBot="1" x14ac:dyDescent="0.25">
      <c r="D2" s="385" t="s">
        <v>466</v>
      </c>
      <c r="E2" s="386"/>
      <c r="F2" s="387"/>
    </row>
    <row r="4" spans="4:13" ht="13.5" x14ac:dyDescent="0.2">
      <c r="J4" s="3" t="s">
        <v>30</v>
      </c>
      <c r="K4" s="160"/>
      <c r="L4" s="35" t="s">
        <v>23</v>
      </c>
      <c r="M4" s="59"/>
    </row>
    <row r="5" spans="4:13" ht="13.5" x14ac:dyDescent="0.2">
      <c r="J5" s="3" t="s">
        <v>30</v>
      </c>
      <c r="K5" s="160"/>
      <c r="L5" s="35" t="s">
        <v>344</v>
      </c>
      <c r="M5" s="59"/>
    </row>
    <row r="6" spans="4:13" ht="13.5" x14ac:dyDescent="0.2">
      <c r="J6" s="3"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68" t="s">
        <v>29</v>
      </c>
      <c r="K12" s="160"/>
      <c r="L12" s="35" t="s">
        <v>123</v>
      </c>
      <c r="M12" s="59"/>
    </row>
    <row r="13" spans="4:13" ht="13.5" x14ac:dyDescent="0.2">
      <c r="J13" s="68" t="s">
        <v>25</v>
      </c>
      <c r="K13" s="160"/>
      <c r="L13" s="35" t="s">
        <v>113</v>
      </c>
      <c r="M13" s="59"/>
    </row>
    <row r="14" spans="4:13" ht="13.5" x14ac:dyDescent="0.2">
      <c r="J14" s="68" t="s">
        <v>25</v>
      </c>
      <c r="K14" s="160"/>
      <c r="L14" s="35" t="s">
        <v>222</v>
      </c>
      <c r="M14" s="59"/>
    </row>
    <row r="15" spans="4:13" ht="13.5" x14ac:dyDescent="0.2">
      <c r="J15" s="68" t="s">
        <v>25</v>
      </c>
      <c r="K15" s="160"/>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68" t="s">
        <v>25</v>
      </c>
      <c r="K22" s="160"/>
      <c r="L22" s="35" t="s">
        <v>47</v>
      </c>
      <c r="M22" s="59"/>
    </row>
    <row r="23" spans="10:13" ht="13.5" x14ac:dyDescent="0.2">
      <c r="J23" s="27" t="s">
        <v>25</v>
      </c>
      <c r="K23" s="160"/>
      <c r="L23" s="35" t="s">
        <v>152</v>
      </c>
      <c r="M23" s="59"/>
    </row>
    <row r="24" spans="10:13" ht="13.5" x14ac:dyDescent="0.2">
      <c r="J24" s="68" t="s">
        <v>25</v>
      </c>
      <c r="K24" s="160"/>
      <c r="L24" s="35" t="s">
        <v>22</v>
      </c>
      <c r="M24" s="59"/>
    </row>
    <row r="25" spans="10:13" ht="13.5" x14ac:dyDescent="0.2">
      <c r="J25" s="68" t="s">
        <v>25</v>
      </c>
      <c r="K25" s="160"/>
      <c r="L25" s="35" t="s">
        <v>204</v>
      </c>
      <c r="M25" s="59"/>
    </row>
    <row r="26" spans="10:13" ht="13.5" x14ac:dyDescent="0.2">
      <c r="J26" s="68" t="s">
        <v>25</v>
      </c>
      <c r="K26" s="160"/>
      <c r="L26" s="35" t="s">
        <v>57</v>
      </c>
      <c r="M26" s="59"/>
    </row>
    <row r="27" spans="10:13" ht="13.5" x14ac:dyDescent="0.2">
      <c r="J27" s="68" t="s">
        <v>26</v>
      </c>
      <c r="K27" s="160"/>
      <c r="L27" s="35" t="s">
        <v>40</v>
      </c>
      <c r="M27" s="59"/>
    </row>
    <row r="28" spans="10:13" ht="13.5" x14ac:dyDescent="0.2">
      <c r="J28" s="68" t="s">
        <v>26</v>
      </c>
      <c r="K28" s="160"/>
      <c r="L28" s="35" t="s">
        <v>88</v>
      </c>
      <c r="M28" s="59"/>
    </row>
    <row r="29" spans="10:13" ht="13.5" x14ac:dyDescent="0.2">
      <c r="J29" s="68" t="s">
        <v>26</v>
      </c>
      <c r="K29" s="160"/>
      <c r="L29" s="35" t="s">
        <v>208</v>
      </c>
      <c r="M29" s="59"/>
    </row>
    <row r="30" spans="10:13" ht="13.5" x14ac:dyDescent="0.2">
      <c r="J30" s="68" t="s">
        <v>26</v>
      </c>
      <c r="K30" s="160"/>
      <c r="L30" s="35" t="s">
        <v>1</v>
      </c>
      <c r="M30" s="59"/>
    </row>
    <row r="31" spans="10:13" ht="13.5" x14ac:dyDescent="0.2">
      <c r="J31" s="68" t="s">
        <v>26</v>
      </c>
      <c r="K31" s="160"/>
      <c r="L31" s="35" t="s">
        <v>356</v>
      </c>
      <c r="M31" s="59"/>
    </row>
    <row r="32" spans="10:13" ht="13.5" x14ac:dyDescent="0.2">
      <c r="J32" s="68" t="s">
        <v>26</v>
      </c>
      <c r="K32" s="160"/>
      <c r="L32" s="35" t="s">
        <v>476</v>
      </c>
      <c r="M32" s="59"/>
    </row>
    <row r="33" spans="10:18" ht="12.75" customHeight="1" x14ac:dyDescent="0.2">
      <c r="J33" s="37"/>
      <c r="K33" s="160"/>
      <c r="L33" s="35"/>
      <c r="M33" s="59"/>
    </row>
    <row r="34" spans="10:18" ht="13.5" x14ac:dyDescent="0.2">
      <c r="J34" s="37"/>
      <c r="K34" s="160"/>
      <c r="L34" s="35"/>
      <c r="M34" s="59"/>
      <c r="N34" s="153" t="s">
        <v>269</v>
      </c>
      <c r="O34" s="60" t="s">
        <v>61</v>
      </c>
      <c r="P34" s="60" t="s">
        <v>421</v>
      </c>
      <c r="Q34" s="59" t="s">
        <v>124</v>
      </c>
      <c r="R34" s="153" t="s">
        <v>269</v>
      </c>
    </row>
    <row r="35" spans="10:18" ht="13.5" x14ac:dyDescent="0.2">
      <c r="J35" s="37"/>
      <c r="K35" s="160"/>
      <c r="L35" s="35"/>
      <c r="M35" s="59"/>
      <c r="N35" s="59"/>
      <c r="O35" s="60" t="s">
        <v>312</v>
      </c>
      <c r="P35" s="60" t="s">
        <v>62</v>
      </c>
      <c r="Q35" s="60" t="s">
        <v>155</v>
      </c>
    </row>
    <row r="36" spans="10:18" ht="13.5" x14ac:dyDescent="0.2">
      <c r="J36" s="37"/>
      <c r="K36" s="160"/>
      <c r="L36" s="35"/>
      <c r="M36" s="59"/>
      <c r="N36" s="59"/>
      <c r="O36" s="59"/>
      <c r="P36" s="59"/>
      <c r="Q36" s="59"/>
    </row>
    <row r="37" spans="10:18" ht="13.5" x14ac:dyDescent="0.2">
      <c r="J37" s="37"/>
      <c r="K37" s="160"/>
      <c r="L37" s="35"/>
      <c r="M37" s="59"/>
      <c r="N37" s="59"/>
      <c r="O37" s="59"/>
      <c r="P37" s="60" t="s">
        <v>424</v>
      </c>
      <c r="Q37" s="59"/>
    </row>
    <row r="38" spans="10:18" ht="13.5" x14ac:dyDescent="0.2">
      <c r="J38" s="37"/>
      <c r="K38" s="160"/>
      <c r="L38" s="35"/>
      <c r="M38" s="59"/>
      <c r="N38" s="59"/>
      <c r="O38" s="59"/>
      <c r="P38" s="59"/>
      <c r="Q38" s="59"/>
    </row>
    <row r="39" spans="10:18" ht="13.5" x14ac:dyDescent="0.2">
      <c r="J39" s="37"/>
      <c r="K39" s="160"/>
      <c r="L39" s="35"/>
      <c r="M39" s="59"/>
      <c r="N39" s="59"/>
      <c r="O39" s="60" t="s">
        <v>261</v>
      </c>
      <c r="P39" s="60"/>
      <c r="Q39" s="60" t="s">
        <v>129</v>
      </c>
    </row>
    <row r="40" spans="10:18" ht="13.5" x14ac:dyDescent="0.2">
      <c r="J40" s="37"/>
      <c r="K40" s="160"/>
      <c r="L40" s="35"/>
      <c r="M40" s="59"/>
      <c r="N40" s="131"/>
    </row>
    <row r="41" spans="10:18" ht="13.5" x14ac:dyDescent="0.2">
      <c r="J41" s="37"/>
      <c r="K41" s="160"/>
      <c r="L41" s="35"/>
      <c r="M41" s="59"/>
      <c r="N41" s="131"/>
    </row>
    <row r="42" spans="10:18" x14ac:dyDescent="0.2">
      <c r="J42" s="388" t="s">
        <v>467</v>
      </c>
      <c r="K42" s="351"/>
      <c r="L42" s="351"/>
      <c r="M42" s="352"/>
      <c r="N42" s="137"/>
      <c r="O42" s="59"/>
      <c r="P42" s="60" t="s">
        <v>501</v>
      </c>
      <c r="Q42" s="59"/>
    </row>
    <row r="43" spans="10:18" x14ac:dyDescent="0.2">
      <c r="J43" s="353"/>
      <c r="K43" s="354"/>
      <c r="L43" s="354"/>
      <c r="M43" s="355"/>
      <c r="N43" s="137"/>
      <c r="O43" s="59"/>
      <c r="P43" s="59"/>
      <c r="Q43" s="59"/>
    </row>
    <row r="44" spans="10:18" x14ac:dyDescent="0.2">
      <c r="J44" s="353"/>
      <c r="K44" s="354"/>
      <c r="L44" s="354"/>
      <c r="M44" s="355"/>
      <c r="N44" s="137"/>
      <c r="O44" s="59">
        <v>1</v>
      </c>
      <c r="P44" s="60" t="s">
        <v>62</v>
      </c>
      <c r="Q44" s="60" t="s">
        <v>488</v>
      </c>
    </row>
    <row r="45" spans="10:18" x14ac:dyDescent="0.2">
      <c r="J45" s="353"/>
      <c r="K45" s="354"/>
      <c r="L45" s="354"/>
      <c r="M45" s="355"/>
      <c r="N45" s="137"/>
      <c r="O45" s="59">
        <v>2</v>
      </c>
      <c r="P45" s="60" t="s">
        <v>312</v>
      </c>
      <c r="Q45" s="60" t="s">
        <v>487</v>
      </c>
    </row>
    <row r="46" spans="10:18" x14ac:dyDescent="0.2">
      <c r="J46" s="353"/>
      <c r="K46" s="354"/>
      <c r="L46" s="354"/>
      <c r="M46" s="355"/>
      <c r="N46" s="137"/>
      <c r="O46" s="59">
        <v>3</v>
      </c>
      <c r="P46" s="60" t="s">
        <v>155</v>
      </c>
      <c r="Q46" s="60" t="s">
        <v>486</v>
      </c>
    </row>
    <row r="47" spans="10:18" x14ac:dyDescent="0.2">
      <c r="J47" s="353"/>
      <c r="K47" s="354"/>
      <c r="L47" s="354"/>
      <c r="M47" s="355"/>
      <c r="N47" s="137"/>
      <c r="O47" s="59">
        <v>4</v>
      </c>
      <c r="P47" s="60" t="s">
        <v>61</v>
      </c>
      <c r="Q47" s="60" t="s">
        <v>485</v>
      </c>
    </row>
    <row r="48" spans="10:18" x14ac:dyDescent="0.2">
      <c r="J48" s="353"/>
      <c r="K48" s="354"/>
      <c r="L48" s="354"/>
      <c r="M48" s="355"/>
      <c r="N48" s="131"/>
      <c r="O48" s="59">
        <v>5</v>
      </c>
      <c r="P48" s="60" t="s">
        <v>124</v>
      </c>
      <c r="Q48" s="60" t="s">
        <v>484</v>
      </c>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3"/>
      <c r="K52" s="354"/>
      <c r="L52" s="354"/>
      <c r="M52" s="355"/>
      <c r="N52" s="138"/>
      <c r="O52" s="59"/>
      <c r="P52" s="59"/>
      <c r="Q52" s="59"/>
    </row>
    <row r="53" spans="10:17" x14ac:dyDescent="0.2">
      <c r="J53" s="353"/>
      <c r="K53" s="354"/>
      <c r="L53" s="354"/>
      <c r="M53" s="355"/>
      <c r="N53" s="136"/>
      <c r="O53" s="59"/>
      <c r="P53" s="59"/>
      <c r="Q53" s="59"/>
    </row>
    <row r="54" spans="10:17" x14ac:dyDescent="0.2">
      <c r="J54" s="356"/>
      <c r="K54" s="357"/>
      <c r="L54" s="357"/>
      <c r="M54" s="358"/>
      <c r="N54" s="137"/>
      <c r="O54" s="59"/>
      <c r="P54" s="59"/>
      <c r="Q54" s="59"/>
    </row>
    <row r="55" spans="10:17" x14ac:dyDescent="0.2">
      <c r="J55" s="388" t="s">
        <v>468</v>
      </c>
      <c r="K55" s="351"/>
      <c r="L55" s="351"/>
      <c r="M55" s="352"/>
      <c r="N55" s="137"/>
      <c r="O55" s="59"/>
      <c r="P55" s="59"/>
      <c r="Q55" s="59"/>
    </row>
    <row r="56" spans="10:17" x14ac:dyDescent="0.2">
      <c r="J56" s="353"/>
      <c r="K56" s="354"/>
      <c r="L56" s="354"/>
      <c r="M56" s="355"/>
      <c r="N56" s="131"/>
    </row>
    <row r="57" spans="10:17" x14ac:dyDescent="0.2">
      <c r="J57" s="353"/>
      <c r="K57" s="354"/>
      <c r="L57" s="354"/>
      <c r="M57" s="355"/>
      <c r="N57" s="131"/>
    </row>
    <row r="58" spans="10:17" ht="12.75" customHeight="1"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ht="79.5" customHeight="1" x14ac:dyDescent="0.2">
      <c r="J63" s="353"/>
      <c r="K63" s="354"/>
      <c r="L63" s="354"/>
      <c r="M63" s="355"/>
      <c r="N63" s="131"/>
    </row>
    <row r="64" spans="10:17" x14ac:dyDescent="0.2">
      <c r="J64" s="353"/>
      <c r="K64" s="354"/>
      <c r="L64" s="354"/>
      <c r="M64" s="355"/>
      <c r="N64" s="131"/>
    </row>
    <row r="65" spans="10:13" ht="96.75" customHeight="1" x14ac:dyDescent="0.2">
      <c r="J65" s="353"/>
      <c r="K65" s="354"/>
      <c r="L65" s="354"/>
      <c r="M65" s="355"/>
    </row>
    <row r="66" spans="10:13" x14ac:dyDescent="0.2">
      <c r="J66" s="356"/>
      <c r="K66" s="357"/>
      <c r="L66" s="357"/>
      <c r="M66" s="358"/>
    </row>
  </sheetData>
  <mergeCells count="3">
    <mergeCell ref="D2:F2"/>
    <mergeCell ref="J42:M54"/>
    <mergeCell ref="J55:M66"/>
  </mergeCells>
  <phoneticPr fontId="13" type="noConversion"/>
  <conditionalFormatting sqref="J15 J17:J20">
    <cfRule type="cellIs" dxfId="129" priority="1" stopIfTrue="1" operator="equal">
      <formula>0</formula>
    </cfRule>
  </conditionalFormatting>
  <conditionalFormatting sqref="J22 J12 J14 J24:J28">
    <cfRule type="cellIs" dxfId="128" priority="13" stopIfTrue="1" operator="equal">
      <formula>0</formula>
    </cfRule>
  </conditionalFormatting>
  <conditionalFormatting sqref="J7:J9">
    <cfRule type="cellIs" dxfId="127" priority="12" stopIfTrue="1" operator="equal">
      <formula>0</formula>
    </cfRule>
  </conditionalFormatting>
  <conditionalFormatting sqref="J30:J32">
    <cfRule type="cellIs" dxfId="126" priority="11" stopIfTrue="1" operator="equal">
      <formula>0</formula>
    </cfRule>
  </conditionalFormatting>
  <conditionalFormatting sqref="J23">
    <cfRule type="cellIs" dxfId="125" priority="10" stopIfTrue="1" operator="equal">
      <formula>0</formula>
    </cfRule>
  </conditionalFormatting>
  <conditionalFormatting sqref="J16">
    <cfRule type="cellIs" dxfId="124" priority="9" stopIfTrue="1" operator="equal">
      <formula>0</formula>
    </cfRule>
  </conditionalFormatting>
  <conditionalFormatting sqref="J4">
    <cfRule type="cellIs" dxfId="123" priority="8" stopIfTrue="1" operator="equal">
      <formula>0</formula>
    </cfRule>
  </conditionalFormatting>
  <conditionalFormatting sqref="J10">
    <cfRule type="cellIs" dxfId="122" priority="7" stopIfTrue="1" operator="equal">
      <formula>0</formula>
    </cfRule>
  </conditionalFormatting>
  <conditionalFormatting sqref="J11">
    <cfRule type="cellIs" dxfId="121" priority="6" stopIfTrue="1" operator="equal">
      <formula>0</formula>
    </cfRule>
  </conditionalFormatting>
  <conditionalFormatting sqref="J13">
    <cfRule type="cellIs" dxfId="120" priority="5" stopIfTrue="1" operator="equal">
      <formula>0</formula>
    </cfRule>
  </conditionalFormatting>
  <conditionalFormatting sqref="J21">
    <cfRule type="cellIs" dxfId="119" priority="4" stopIfTrue="1" operator="equal">
      <formula>0</formula>
    </cfRule>
  </conditionalFormatting>
  <conditionalFormatting sqref="J5:J6">
    <cfRule type="cellIs" dxfId="118" priority="3" stopIfTrue="1" operator="equal">
      <formula>0</formula>
    </cfRule>
  </conditionalFormatting>
  <conditionalFormatting sqref="J29">
    <cfRule type="cellIs" dxfId="117" priority="2" stopIfTrue="1" operator="equal">
      <formula>0</formula>
    </cfRule>
  </conditionalFormatting>
  <pageMargins left="0" right="0" top="0" bottom="0" header="0.31496062992125984" footer="0.31496062992125984"/>
  <pageSetup paperSize="9" scale="79" orientation="portrait"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D1:R66"/>
  <sheetViews>
    <sheetView view="pageBreakPreview" topLeftCell="A61" zoomScale="60" zoomScaleNormal="78" workbookViewId="0">
      <selection activeCell="J1" sqref="J1:R1048576"/>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9.28515625" customWidth="1"/>
    <col min="14" max="14" width="8" customWidth="1"/>
    <col min="16" max="16" width="11.42578125" bestFit="1" customWidth="1"/>
    <col min="17" max="17" width="11.5703125" customWidth="1"/>
  </cols>
  <sheetData>
    <row r="1" spans="4:13" ht="13.5" thickBot="1" x14ac:dyDescent="0.25"/>
    <row r="2" spans="4:13" ht="13.5" thickBot="1" x14ac:dyDescent="0.25">
      <c r="D2" s="362" t="s">
        <v>337</v>
      </c>
      <c r="E2" s="363"/>
      <c r="F2" s="364"/>
    </row>
    <row r="4" spans="4:13" ht="13.5" x14ac:dyDescent="0.2">
      <c r="J4" s="3" t="s">
        <v>30</v>
      </c>
      <c r="K4" s="160"/>
      <c r="L4" s="35" t="s">
        <v>23</v>
      </c>
      <c r="M4" s="59"/>
    </row>
    <row r="5" spans="4:13" ht="13.5" x14ac:dyDescent="0.2">
      <c r="J5" s="3" t="s">
        <v>30</v>
      </c>
      <c r="K5" s="160"/>
      <c r="L5" s="35" t="s">
        <v>344</v>
      </c>
      <c r="M5" s="59"/>
    </row>
    <row r="6" spans="4:13" ht="13.5" x14ac:dyDescent="0.2">
      <c r="J6" s="3"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68" t="s">
        <v>29</v>
      </c>
      <c r="K12" s="160"/>
      <c r="L12" s="35" t="s">
        <v>123</v>
      </c>
      <c r="M12" s="59"/>
    </row>
    <row r="13" spans="4:13" ht="13.5" x14ac:dyDescent="0.2">
      <c r="J13" s="68" t="s">
        <v>25</v>
      </c>
      <c r="K13" s="160"/>
      <c r="L13" s="35" t="s">
        <v>113</v>
      </c>
      <c r="M13" s="59"/>
    </row>
    <row r="14" spans="4:13" ht="13.5" x14ac:dyDescent="0.2">
      <c r="J14" s="68" t="s">
        <v>25</v>
      </c>
      <c r="K14" s="160"/>
      <c r="L14" s="35" t="s">
        <v>222</v>
      </c>
      <c r="M14" s="59"/>
    </row>
    <row r="15" spans="4:13" ht="13.5" x14ac:dyDescent="0.2">
      <c r="J15" s="68" t="s">
        <v>25</v>
      </c>
      <c r="K15" s="160"/>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68" t="s">
        <v>25</v>
      </c>
      <c r="K22" s="160"/>
      <c r="L22" s="35" t="s">
        <v>47</v>
      </c>
      <c r="M22" s="59"/>
    </row>
    <row r="23" spans="10:13" ht="13.5" x14ac:dyDescent="0.2">
      <c r="J23" s="27" t="s">
        <v>25</v>
      </c>
      <c r="K23" s="160"/>
      <c r="L23" s="35" t="s">
        <v>152</v>
      </c>
      <c r="M23" s="59"/>
    </row>
    <row r="24" spans="10:13" ht="13.5" x14ac:dyDescent="0.2">
      <c r="J24" s="68" t="s">
        <v>25</v>
      </c>
      <c r="K24" s="160"/>
      <c r="L24" s="35" t="s">
        <v>22</v>
      </c>
      <c r="M24" s="59"/>
    </row>
    <row r="25" spans="10:13" ht="13.5" x14ac:dyDescent="0.2">
      <c r="J25" s="68" t="s">
        <v>25</v>
      </c>
      <c r="K25" s="160"/>
      <c r="L25" s="35" t="s">
        <v>204</v>
      </c>
      <c r="M25" s="59"/>
    </row>
    <row r="26" spans="10:13" ht="13.5" x14ac:dyDescent="0.2">
      <c r="J26" s="68" t="s">
        <v>25</v>
      </c>
      <c r="K26" s="160"/>
      <c r="L26" s="35" t="s">
        <v>57</v>
      </c>
      <c r="M26" s="59"/>
    </row>
    <row r="27" spans="10:13" ht="13.5" x14ac:dyDescent="0.2">
      <c r="J27" s="68" t="s">
        <v>26</v>
      </c>
      <c r="K27" s="160"/>
      <c r="L27" s="35" t="s">
        <v>40</v>
      </c>
      <c r="M27" s="59"/>
    </row>
    <row r="28" spans="10:13" ht="13.5" x14ac:dyDescent="0.2">
      <c r="J28" s="68" t="s">
        <v>26</v>
      </c>
      <c r="K28" s="160"/>
      <c r="L28" s="35" t="s">
        <v>88</v>
      </c>
      <c r="M28" s="59"/>
    </row>
    <row r="29" spans="10:13" ht="13.5" x14ac:dyDescent="0.2">
      <c r="J29" s="68" t="s">
        <v>26</v>
      </c>
      <c r="K29" s="160"/>
      <c r="L29" s="35" t="s">
        <v>208</v>
      </c>
      <c r="M29" s="59"/>
    </row>
    <row r="30" spans="10:13" ht="13.5" x14ac:dyDescent="0.2">
      <c r="J30" s="68" t="s">
        <v>26</v>
      </c>
      <c r="K30" s="160"/>
      <c r="L30" s="35" t="s">
        <v>1</v>
      </c>
      <c r="M30" s="59"/>
    </row>
    <row r="31" spans="10:13" ht="13.5" x14ac:dyDescent="0.2">
      <c r="J31" s="68" t="s">
        <v>26</v>
      </c>
      <c r="K31" s="160"/>
      <c r="L31" s="35" t="s">
        <v>356</v>
      </c>
      <c r="M31" s="59"/>
    </row>
    <row r="32" spans="10:13" ht="13.5" x14ac:dyDescent="0.2">
      <c r="J32" s="68" t="s">
        <v>26</v>
      </c>
      <c r="K32" s="160"/>
      <c r="L32" s="35" t="s">
        <v>476</v>
      </c>
      <c r="M32" s="59"/>
    </row>
    <row r="33" spans="10:18" ht="13.5" x14ac:dyDescent="0.2">
      <c r="J33" s="37"/>
      <c r="K33" s="160"/>
      <c r="L33" s="35"/>
      <c r="M33" s="59"/>
    </row>
    <row r="34" spans="10:18" ht="13.5" x14ac:dyDescent="0.2">
      <c r="J34" s="37"/>
      <c r="K34" s="160"/>
      <c r="L34" s="35"/>
      <c r="M34" s="59"/>
      <c r="N34" s="153" t="s">
        <v>443</v>
      </c>
      <c r="O34" s="60" t="s">
        <v>421</v>
      </c>
      <c r="P34" s="60" t="s">
        <v>420</v>
      </c>
      <c r="Q34" s="59" t="s">
        <v>124</v>
      </c>
      <c r="R34" s="153" t="s">
        <v>443</v>
      </c>
    </row>
    <row r="35" spans="10:18" ht="13.5" x14ac:dyDescent="0.2">
      <c r="J35" s="37"/>
      <c r="K35" s="160"/>
      <c r="L35" s="35"/>
      <c r="M35" s="59"/>
      <c r="N35" s="59"/>
      <c r="O35" s="60" t="s">
        <v>424</v>
      </c>
      <c r="P35" s="60" t="s">
        <v>62</v>
      </c>
      <c r="Q35" s="60" t="s">
        <v>155</v>
      </c>
    </row>
    <row r="36" spans="10:18" ht="13.5" x14ac:dyDescent="0.2">
      <c r="J36" s="37"/>
      <c r="K36" s="160"/>
      <c r="L36" s="35"/>
      <c r="M36" s="59"/>
      <c r="N36" s="59"/>
      <c r="O36" s="59"/>
      <c r="P36" s="59"/>
      <c r="Q36" s="59"/>
    </row>
    <row r="37" spans="10:18" ht="13.5" x14ac:dyDescent="0.2">
      <c r="J37" s="37"/>
      <c r="K37" s="160"/>
      <c r="L37" s="35"/>
      <c r="M37" s="59"/>
      <c r="N37" s="59"/>
      <c r="O37" s="59"/>
      <c r="P37" s="60" t="s">
        <v>261</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129</v>
      </c>
    </row>
    <row r="40" spans="10:18" ht="13.5" x14ac:dyDescent="0.2">
      <c r="J40" s="37"/>
      <c r="K40" s="160"/>
      <c r="L40" s="35"/>
      <c r="M40" s="59"/>
      <c r="N40" s="131"/>
    </row>
    <row r="41" spans="10:18" ht="13.5" x14ac:dyDescent="0.2">
      <c r="J41" s="37"/>
      <c r="K41" s="160"/>
      <c r="L41" s="35"/>
      <c r="M41" s="59"/>
      <c r="N41" s="131"/>
    </row>
    <row r="42" spans="10:18" x14ac:dyDescent="0.2">
      <c r="J42" s="350"/>
      <c r="K42" s="351"/>
      <c r="L42" s="351"/>
      <c r="M42" s="352"/>
      <c r="N42" s="137"/>
      <c r="O42" s="59"/>
      <c r="P42" s="60" t="s">
        <v>508</v>
      </c>
      <c r="Q42" s="59"/>
    </row>
    <row r="43" spans="10:18" x14ac:dyDescent="0.2">
      <c r="J43" s="353"/>
      <c r="K43" s="354"/>
      <c r="L43" s="354"/>
      <c r="M43" s="355"/>
      <c r="N43" s="137"/>
      <c r="O43" s="59"/>
      <c r="P43" s="59"/>
      <c r="Q43" s="59"/>
    </row>
    <row r="44" spans="10:18" x14ac:dyDescent="0.2">
      <c r="J44" s="353"/>
      <c r="K44" s="354"/>
      <c r="L44" s="354"/>
      <c r="M44" s="355"/>
      <c r="N44" s="137"/>
      <c r="O44" s="59">
        <v>1</v>
      </c>
      <c r="P44" s="60" t="s">
        <v>62</v>
      </c>
      <c r="Q44" s="60" t="s">
        <v>488</v>
      </c>
    </row>
    <row r="45" spans="10:18" x14ac:dyDescent="0.2">
      <c r="J45" s="353"/>
      <c r="K45" s="354"/>
      <c r="L45" s="354"/>
      <c r="M45" s="355"/>
      <c r="N45" s="137"/>
      <c r="O45" s="59">
        <v>2</v>
      </c>
      <c r="P45" s="60" t="s">
        <v>424</v>
      </c>
      <c r="Q45" s="60" t="s">
        <v>487</v>
      </c>
    </row>
    <row r="46" spans="10:18" x14ac:dyDescent="0.2">
      <c r="J46" s="353"/>
      <c r="K46" s="354"/>
      <c r="L46" s="354"/>
      <c r="M46" s="355"/>
      <c r="N46" s="137"/>
      <c r="O46" s="59">
        <v>3</v>
      </c>
      <c r="P46" s="60" t="s">
        <v>155</v>
      </c>
      <c r="Q46" s="60" t="s">
        <v>486</v>
      </c>
    </row>
    <row r="47" spans="10:18" x14ac:dyDescent="0.2">
      <c r="J47" s="353"/>
      <c r="K47" s="354"/>
      <c r="L47" s="354"/>
      <c r="M47" s="355"/>
      <c r="N47" s="137"/>
      <c r="O47" s="59">
        <v>4</v>
      </c>
      <c r="P47" s="60" t="s">
        <v>421</v>
      </c>
      <c r="Q47" s="60" t="s">
        <v>485</v>
      </c>
    </row>
    <row r="48" spans="10:18" x14ac:dyDescent="0.2">
      <c r="J48" s="353"/>
      <c r="K48" s="354"/>
      <c r="L48" s="354"/>
      <c r="M48" s="355"/>
      <c r="N48" s="131"/>
      <c r="O48" s="59">
        <v>5</v>
      </c>
      <c r="P48" s="60" t="s">
        <v>124</v>
      </c>
      <c r="Q48" s="60" t="s">
        <v>484</v>
      </c>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3"/>
      <c r="K52" s="354"/>
      <c r="L52" s="354"/>
      <c r="M52" s="355"/>
      <c r="N52" s="138"/>
      <c r="O52" s="59"/>
      <c r="P52" s="59"/>
      <c r="Q52" s="59"/>
    </row>
    <row r="53" spans="10:17" x14ac:dyDescent="0.2">
      <c r="J53" s="353"/>
      <c r="K53" s="354"/>
      <c r="L53" s="354"/>
      <c r="M53" s="355"/>
      <c r="N53" s="136"/>
      <c r="O53" s="59"/>
      <c r="P53" s="59"/>
      <c r="Q53" s="59"/>
    </row>
    <row r="54" spans="10:17" x14ac:dyDescent="0.2">
      <c r="J54" s="356"/>
      <c r="K54" s="357"/>
      <c r="L54" s="357"/>
      <c r="M54" s="358"/>
      <c r="N54" s="137"/>
      <c r="O54" s="59"/>
      <c r="P54" s="59"/>
      <c r="Q54" s="59"/>
    </row>
    <row r="55" spans="10:17" x14ac:dyDescent="0.2">
      <c r="J55" s="350"/>
      <c r="K55" s="351"/>
      <c r="L55" s="351"/>
      <c r="M55" s="352"/>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116" priority="1" stopIfTrue="1" operator="equal">
      <formula>0</formula>
    </cfRule>
  </conditionalFormatting>
  <conditionalFormatting sqref="J22 J12 J14 J24:J28">
    <cfRule type="cellIs" dxfId="115" priority="13" stopIfTrue="1" operator="equal">
      <formula>0</formula>
    </cfRule>
  </conditionalFormatting>
  <conditionalFormatting sqref="J7:J9">
    <cfRule type="cellIs" dxfId="114" priority="12" stopIfTrue="1" operator="equal">
      <formula>0</formula>
    </cfRule>
  </conditionalFormatting>
  <conditionalFormatting sqref="J30:J32">
    <cfRule type="cellIs" dxfId="113" priority="11" stopIfTrue="1" operator="equal">
      <formula>0</formula>
    </cfRule>
  </conditionalFormatting>
  <conditionalFormatting sqref="J23">
    <cfRule type="cellIs" dxfId="112" priority="10" stopIfTrue="1" operator="equal">
      <formula>0</formula>
    </cfRule>
  </conditionalFormatting>
  <conditionalFormatting sqref="J16">
    <cfRule type="cellIs" dxfId="111" priority="9" stopIfTrue="1" operator="equal">
      <formula>0</formula>
    </cfRule>
  </conditionalFormatting>
  <conditionalFormatting sqref="J4">
    <cfRule type="cellIs" dxfId="110" priority="8" stopIfTrue="1" operator="equal">
      <formula>0</formula>
    </cfRule>
  </conditionalFormatting>
  <conditionalFormatting sqref="J10">
    <cfRule type="cellIs" dxfId="109" priority="7" stopIfTrue="1" operator="equal">
      <formula>0</formula>
    </cfRule>
  </conditionalFormatting>
  <conditionalFormatting sqref="J11">
    <cfRule type="cellIs" dxfId="108" priority="6" stopIfTrue="1" operator="equal">
      <formula>0</formula>
    </cfRule>
  </conditionalFormatting>
  <conditionalFormatting sqref="J13">
    <cfRule type="cellIs" dxfId="107" priority="5" stopIfTrue="1" operator="equal">
      <formula>0</formula>
    </cfRule>
  </conditionalFormatting>
  <conditionalFormatting sqref="J21">
    <cfRule type="cellIs" dxfId="106" priority="4" stopIfTrue="1" operator="equal">
      <formula>0</formula>
    </cfRule>
  </conditionalFormatting>
  <conditionalFormatting sqref="J5:J6">
    <cfRule type="cellIs" dxfId="105" priority="3" stopIfTrue="1" operator="equal">
      <formula>0</formula>
    </cfRule>
  </conditionalFormatting>
  <conditionalFormatting sqref="J29">
    <cfRule type="cellIs" dxfId="104" priority="2" stopIfTrue="1" operator="equal">
      <formula>0</formula>
    </cfRule>
  </conditionalFormatting>
  <pageMargins left="0.7" right="0.7" top="0.75" bottom="0.75" header="0.3" footer="0.3"/>
  <pageSetup paperSize="9" scale="85" orientation="portrait" horizontalDpi="4294967294" verticalDpi="4294967294" r:id="rId1"/>
  <colBreaks count="1" manualBreakCount="1">
    <brk id="9" max="123"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sheetPr>
  <dimension ref="D1:R66"/>
  <sheetViews>
    <sheetView zoomScale="80" zoomScaleNormal="80" workbookViewId="0">
      <selection activeCell="J1" sqref="J1:R1048576"/>
    </sheetView>
  </sheetViews>
  <sheetFormatPr defaultRowHeight="12.75" x14ac:dyDescent="0.2"/>
  <cols>
    <col min="1" max="1" width="8.28515625" customWidth="1"/>
    <col min="9" max="9" width="8" customWidth="1"/>
    <col min="10" max="10" width="2.140625" bestFit="1" customWidth="1"/>
    <col min="11" max="11" width="11.140625" style="159" customWidth="1"/>
    <col min="12" max="12" width="23" style="84" bestFit="1" customWidth="1"/>
    <col min="13" max="13" width="19.28515625" customWidth="1"/>
    <col min="14" max="14" width="8" customWidth="1"/>
    <col min="16" max="16" width="11.42578125" bestFit="1" customWidth="1"/>
    <col min="17" max="17" width="11.5703125" customWidth="1"/>
  </cols>
  <sheetData>
    <row r="1" spans="4:13" ht="13.5" thickBot="1" x14ac:dyDescent="0.25"/>
    <row r="2" spans="4:13" ht="13.5" thickBot="1" x14ac:dyDescent="0.25">
      <c r="D2" s="365" t="s">
        <v>489</v>
      </c>
      <c r="E2" s="366"/>
      <c r="F2" s="367"/>
    </row>
    <row r="4" spans="4:13" ht="13.5" x14ac:dyDescent="0.2">
      <c r="J4" s="3" t="s">
        <v>30</v>
      </c>
      <c r="K4" s="160" t="s">
        <v>98</v>
      </c>
      <c r="L4" s="35" t="s">
        <v>23</v>
      </c>
      <c r="M4" s="59"/>
    </row>
    <row r="5" spans="4:13" ht="13.5" x14ac:dyDescent="0.2">
      <c r="J5" s="3" t="s">
        <v>30</v>
      </c>
      <c r="K5" s="160"/>
      <c r="L5" s="35" t="s">
        <v>344</v>
      </c>
      <c r="M5" s="59"/>
    </row>
    <row r="6" spans="4:13" ht="13.5" x14ac:dyDescent="0.2">
      <c r="J6" s="3"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t="s">
        <v>95</v>
      </c>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68" t="s">
        <v>29</v>
      </c>
      <c r="K12" s="160" t="s">
        <v>96</v>
      </c>
      <c r="L12" s="35" t="s">
        <v>123</v>
      </c>
      <c r="M12" s="59"/>
    </row>
    <row r="13" spans="4:13" ht="13.5" x14ac:dyDescent="0.2">
      <c r="J13" s="68" t="s">
        <v>25</v>
      </c>
      <c r="K13" s="160" t="s">
        <v>93</v>
      </c>
      <c r="L13" s="35" t="s">
        <v>113</v>
      </c>
      <c r="M13" s="59"/>
    </row>
    <row r="14" spans="4:13" ht="13.5" x14ac:dyDescent="0.2">
      <c r="J14" s="68" t="s">
        <v>25</v>
      </c>
      <c r="K14" s="160"/>
      <c r="L14" s="35" t="s">
        <v>222</v>
      </c>
      <c r="M14" s="59"/>
    </row>
    <row r="15" spans="4:13" ht="13.5" x14ac:dyDescent="0.2">
      <c r="J15" s="68" t="s">
        <v>25</v>
      </c>
      <c r="K15" s="160" t="s">
        <v>94</v>
      </c>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68" t="s">
        <v>25</v>
      </c>
      <c r="K22" s="160"/>
      <c r="L22" s="35" t="s">
        <v>47</v>
      </c>
      <c r="M22" s="59"/>
    </row>
    <row r="23" spans="10:13" ht="13.5" x14ac:dyDescent="0.2">
      <c r="J23" s="27" t="s">
        <v>25</v>
      </c>
      <c r="K23" s="160"/>
      <c r="L23" s="35" t="s">
        <v>152</v>
      </c>
      <c r="M23" s="59"/>
    </row>
    <row r="24" spans="10:13" ht="13.5" x14ac:dyDescent="0.2">
      <c r="J24" s="68" t="s">
        <v>25</v>
      </c>
      <c r="K24" s="160"/>
      <c r="L24" s="35" t="s">
        <v>22</v>
      </c>
      <c r="M24" s="59"/>
    </row>
    <row r="25" spans="10:13" ht="13.5" x14ac:dyDescent="0.2">
      <c r="J25" s="68" t="s">
        <v>25</v>
      </c>
      <c r="K25" s="160"/>
      <c r="L25" s="35" t="s">
        <v>204</v>
      </c>
      <c r="M25" s="59"/>
    </row>
    <row r="26" spans="10:13" ht="13.5" x14ac:dyDescent="0.2">
      <c r="J26" s="68" t="s">
        <v>25</v>
      </c>
      <c r="K26" s="160"/>
      <c r="L26" s="35" t="s">
        <v>57</v>
      </c>
      <c r="M26" s="59"/>
    </row>
    <row r="27" spans="10:13" ht="13.5" x14ac:dyDescent="0.2">
      <c r="J27" s="68" t="s">
        <v>26</v>
      </c>
      <c r="K27" s="160"/>
      <c r="L27" s="35" t="s">
        <v>40</v>
      </c>
      <c r="M27" s="59"/>
    </row>
    <row r="28" spans="10:13" ht="13.5" x14ac:dyDescent="0.2">
      <c r="J28" s="68" t="s">
        <v>26</v>
      </c>
      <c r="K28" s="160"/>
      <c r="L28" s="35" t="s">
        <v>88</v>
      </c>
      <c r="M28" s="59"/>
    </row>
    <row r="29" spans="10:13" ht="13.5" x14ac:dyDescent="0.2">
      <c r="J29" s="68" t="s">
        <v>26</v>
      </c>
      <c r="K29" s="160"/>
      <c r="L29" s="35" t="s">
        <v>208</v>
      </c>
      <c r="M29" s="59"/>
    </row>
    <row r="30" spans="10:13" ht="13.5" x14ac:dyDescent="0.2">
      <c r="J30" s="68" t="s">
        <v>26</v>
      </c>
      <c r="K30" s="160"/>
      <c r="L30" s="35" t="s">
        <v>1</v>
      </c>
      <c r="M30" s="59"/>
    </row>
    <row r="31" spans="10:13" ht="13.5" x14ac:dyDescent="0.2">
      <c r="J31" s="68" t="s">
        <v>26</v>
      </c>
      <c r="K31" s="160"/>
      <c r="L31" s="35" t="s">
        <v>356</v>
      </c>
      <c r="M31" s="59"/>
    </row>
    <row r="32" spans="10:13" ht="13.5" x14ac:dyDescent="0.2">
      <c r="J32" s="68" t="s">
        <v>26</v>
      </c>
      <c r="K32" s="160"/>
      <c r="L32" s="35" t="s">
        <v>476</v>
      </c>
      <c r="M32" s="59"/>
    </row>
    <row r="33" spans="10:18" ht="13.5" x14ac:dyDescent="0.2">
      <c r="J33" s="37"/>
      <c r="K33" s="160"/>
      <c r="L33" s="35"/>
      <c r="M33" s="59"/>
    </row>
    <row r="34" spans="10:18" ht="13.5" x14ac:dyDescent="0.2">
      <c r="J34" s="37"/>
      <c r="K34" s="160"/>
      <c r="L34" s="35"/>
      <c r="M34" s="59"/>
      <c r="N34" s="153" t="s">
        <v>269</v>
      </c>
      <c r="O34" s="60" t="s">
        <v>517</v>
      </c>
      <c r="P34" s="60" t="s">
        <v>421</v>
      </c>
      <c r="Q34" s="59" t="s">
        <v>124</v>
      </c>
      <c r="R34" s="153" t="s">
        <v>269</v>
      </c>
    </row>
    <row r="35" spans="10:18" ht="13.5" x14ac:dyDescent="0.2">
      <c r="J35" s="37"/>
      <c r="K35" s="160"/>
      <c r="L35" s="35"/>
      <c r="M35" s="59"/>
      <c r="N35" s="59"/>
      <c r="O35" s="60" t="s">
        <v>312</v>
      </c>
      <c r="P35" s="60" t="s">
        <v>62</v>
      </c>
      <c r="Q35" s="60" t="s">
        <v>155</v>
      </c>
    </row>
    <row r="36" spans="10:18" ht="13.5" x14ac:dyDescent="0.2">
      <c r="J36" s="37"/>
      <c r="K36" s="160"/>
      <c r="L36" s="35"/>
      <c r="M36" s="59"/>
      <c r="N36" s="59"/>
      <c r="O36" s="59"/>
      <c r="P36" s="59"/>
      <c r="Q36" s="59"/>
    </row>
    <row r="37" spans="10:18" ht="13.5" x14ac:dyDescent="0.2">
      <c r="J37" s="37"/>
      <c r="K37" s="160"/>
      <c r="L37" s="35"/>
      <c r="M37" s="59"/>
      <c r="N37" s="59"/>
      <c r="O37" s="59"/>
      <c r="P37" s="60" t="s">
        <v>424</v>
      </c>
      <c r="Q37" s="59"/>
    </row>
    <row r="38" spans="10:18" ht="13.5" x14ac:dyDescent="0.2">
      <c r="J38" s="37"/>
      <c r="K38" s="160"/>
      <c r="L38" s="35"/>
      <c r="M38" s="59"/>
      <c r="N38" s="59"/>
      <c r="O38" s="59"/>
      <c r="P38" s="59"/>
      <c r="Q38" s="59"/>
    </row>
    <row r="39" spans="10:18" ht="13.5" x14ac:dyDescent="0.2">
      <c r="J39" s="37"/>
      <c r="K39" s="160"/>
      <c r="L39" s="35"/>
      <c r="M39" s="59"/>
      <c r="N39" s="59"/>
      <c r="O39" s="60" t="s">
        <v>261</v>
      </c>
      <c r="P39" s="60"/>
      <c r="Q39" s="60" t="s">
        <v>129</v>
      </c>
    </row>
    <row r="40" spans="10:18" ht="13.5" x14ac:dyDescent="0.2">
      <c r="J40" s="37"/>
      <c r="K40" s="160"/>
      <c r="L40" s="35"/>
      <c r="M40" s="59"/>
      <c r="N40" s="131"/>
    </row>
    <row r="41" spans="10:18" ht="13.5" x14ac:dyDescent="0.2">
      <c r="J41" s="37"/>
      <c r="K41" s="160"/>
      <c r="L41" s="35"/>
      <c r="M41" s="59"/>
      <c r="N41" s="131"/>
    </row>
    <row r="42" spans="10:18" x14ac:dyDescent="0.2">
      <c r="J42" s="350"/>
      <c r="K42" s="351"/>
      <c r="L42" s="351"/>
      <c r="M42" s="352"/>
      <c r="N42" s="137"/>
      <c r="O42" s="59"/>
      <c r="P42" s="60" t="s">
        <v>508</v>
      </c>
      <c r="Q42" s="59"/>
    </row>
    <row r="43" spans="10:18" x14ac:dyDescent="0.2">
      <c r="J43" s="353"/>
      <c r="K43" s="354"/>
      <c r="L43" s="354"/>
      <c r="M43" s="355"/>
      <c r="N43" s="137"/>
      <c r="O43" s="59"/>
      <c r="P43" s="59"/>
      <c r="Q43" s="59"/>
    </row>
    <row r="44" spans="10:18" x14ac:dyDescent="0.2">
      <c r="J44" s="353"/>
      <c r="K44" s="354"/>
      <c r="L44" s="354"/>
      <c r="M44" s="355"/>
      <c r="N44" s="137"/>
      <c r="O44" s="59">
        <v>1</v>
      </c>
      <c r="P44" s="60" t="s">
        <v>62</v>
      </c>
      <c r="Q44" s="60" t="s">
        <v>488</v>
      </c>
    </row>
    <row r="45" spans="10:18" x14ac:dyDescent="0.2">
      <c r="J45" s="353"/>
      <c r="K45" s="354"/>
      <c r="L45" s="354"/>
      <c r="M45" s="355"/>
      <c r="N45" s="137"/>
      <c r="O45" s="59">
        <v>2</v>
      </c>
      <c r="P45" s="60" t="s">
        <v>312</v>
      </c>
      <c r="Q45" s="60" t="s">
        <v>487</v>
      </c>
    </row>
    <row r="46" spans="10:18" x14ac:dyDescent="0.2">
      <c r="J46" s="353"/>
      <c r="K46" s="354"/>
      <c r="L46" s="354"/>
      <c r="M46" s="355"/>
      <c r="N46" s="137"/>
      <c r="O46" s="59">
        <v>3</v>
      </c>
      <c r="P46" s="60" t="s">
        <v>155</v>
      </c>
      <c r="Q46" s="60" t="s">
        <v>486</v>
      </c>
    </row>
    <row r="47" spans="10:18" x14ac:dyDescent="0.2">
      <c r="J47" s="353"/>
      <c r="K47" s="354"/>
      <c r="L47" s="354"/>
      <c r="M47" s="355"/>
      <c r="N47" s="137"/>
      <c r="O47" s="59">
        <v>4</v>
      </c>
      <c r="P47" s="60" t="s">
        <v>421</v>
      </c>
      <c r="Q47" s="60" t="s">
        <v>485</v>
      </c>
    </row>
    <row r="48" spans="10:18" x14ac:dyDescent="0.2">
      <c r="J48" s="353"/>
      <c r="K48" s="354"/>
      <c r="L48" s="354"/>
      <c r="M48" s="355"/>
      <c r="N48" s="131"/>
      <c r="O48" s="59">
        <v>5</v>
      </c>
      <c r="P48" s="60" t="s">
        <v>124</v>
      </c>
      <c r="Q48" s="60" t="s">
        <v>484</v>
      </c>
    </row>
    <row r="49" spans="10:17" x14ac:dyDescent="0.2">
      <c r="J49" s="353"/>
      <c r="K49" s="354"/>
      <c r="L49" s="354"/>
      <c r="M49" s="355"/>
      <c r="N49" s="131"/>
    </row>
    <row r="50" spans="10:17" x14ac:dyDescent="0.2">
      <c r="J50" s="353"/>
      <c r="K50" s="354"/>
      <c r="L50" s="354"/>
      <c r="M50" s="355"/>
      <c r="N50" s="137"/>
      <c r="O50" s="59"/>
      <c r="P50" s="59"/>
      <c r="Q50" s="59"/>
    </row>
    <row r="51" spans="10:17" x14ac:dyDescent="0.2">
      <c r="J51" s="353"/>
      <c r="K51" s="354"/>
      <c r="L51" s="354"/>
      <c r="M51" s="355"/>
      <c r="N51" s="137"/>
      <c r="O51" s="59"/>
      <c r="P51" s="59"/>
      <c r="Q51" s="59"/>
    </row>
    <row r="52" spans="10:17" x14ac:dyDescent="0.2">
      <c r="J52" s="353"/>
      <c r="K52" s="354"/>
      <c r="L52" s="354"/>
      <c r="M52" s="355"/>
      <c r="N52" s="138"/>
      <c r="O52" s="59"/>
      <c r="P52" s="59"/>
      <c r="Q52" s="59"/>
    </row>
    <row r="53" spans="10:17" x14ac:dyDescent="0.2">
      <c r="J53" s="353"/>
      <c r="K53" s="354"/>
      <c r="L53" s="354"/>
      <c r="M53" s="355"/>
      <c r="N53" s="136"/>
      <c r="O53" s="59"/>
      <c r="P53" s="59"/>
      <c r="Q53" s="59"/>
    </row>
    <row r="54" spans="10:17" x14ac:dyDescent="0.2">
      <c r="J54" s="356"/>
      <c r="K54" s="357"/>
      <c r="L54" s="357"/>
      <c r="M54" s="358"/>
      <c r="N54" s="137"/>
      <c r="O54" s="59"/>
      <c r="P54" s="59"/>
      <c r="Q54" s="59"/>
    </row>
    <row r="55" spans="10:17" x14ac:dyDescent="0.2">
      <c r="J55" s="350"/>
      <c r="K55" s="351"/>
      <c r="L55" s="351"/>
      <c r="M55" s="352"/>
      <c r="N55" s="137"/>
      <c r="O55" s="59"/>
      <c r="P55" s="59"/>
      <c r="Q55" s="59"/>
    </row>
    <row r="56" spans="10:17" x14ac:dyDescent="0.2">
      <c r="J56" s="353"/>
      <c r="K56" s="354"/>
      <c r="L56" s="354"/>
      <c r="M56" s="355"/>
      <c r="N56" s="131"/>
    </row>
    <row r="57" spans="10:17" x14ac:dyDescent="0.2">
      <c r="J57" s="353"/>
      <c r="K57" s="354"/>
      <c r="L57" s="354"/>
      <c r="M57" s="355"/>
      <c r="N57" s="131"/>
    </row>
    <row r="58" spans="10:17" x14ac:dyDescent="0.2">
      <c r="J58" s="353"/>
      <c r="K58" s="354"/>
      <c r="L58" s="354"/>
      <c r="M58" s="355"/>
      <c r="N58" s="131"/>
    </row>
    <row r="59" spans="10:17" x14ac:dyDescent="0.2">
      <c r="J59" s="353"/>
      <c r="K59" s="354"/>
      <c r="L59" s="354"/>
      <c r="M59" s="355"/>
      <c r="N59" s="131"/>
    </row>
    <row r="60" spans="10:17" x14ac:dyDescent="0.2">
      <c r="J60" s="353"/>
      <c r="K60" s="354"/>
      <c r="L60" s="354"/>
      <c r="M60" s="355"/>
      <c r="N60" s="131"/>
    </row>
    <row r="61" spans="10:17" x14ac:dyDescent="0.2">
      <c r="J61" s="353"/>
      <c r="K61" s="354"/>
      <c r="L61" s="354"/>
      <c r="M61" s="355"/>
      <c r="N61" s="131"/>
    </row>
    <row r="62" spans="10:17" x14ac:dyDescent="0.2">
      <c r="J62" s="353"/>
      <c r="K62" s="354"/>
      <c r="L62" s="354"/>
      <c r="M62" s="355"/>
      <c r="N62" s="131"/>
    </row>
    <row r="63" spans="10:17" x14ac:dyDescent="0.2">
      <c r="J63" s="353"/>
      <c r="K63" s="354"/>
      <c r="L63" s="354"/>
      <c r="M63" s="355"/>
      <c r="N63" s="131"/>
    </row>
    <row r="64" spans="10:17" x14ac:dyDescent="0.2">
      <c r="J64" s="353"/>
      <c r="K64" s="354"/>
      <c r="L64" s="354"/>
      <c r="M64" s="355"/>
      <c r="N64" s="131"/>
    </row>
    <row r="65" spans="10:13" x14ac:dyDescent="0.2">
      <c r="J65" s="353"/>
      <c r="K65" s="354"/>
      <c r="L65" s="354"/>
      <c r="M65" s="355"/>
    </row>
    <row r="66" spans="10:13" x14ac:dyDescent="0.2">
      <c r="J66" s="356"/>
      <c r="K66" s="357"/>
      <c r="L66" s="357"/>
      <c r="M66" s="358"/>
    </row>
  </sheetData>
  <mergeCells count="3">
    <mergeCell ref="D2:F2"/>
    <mergeCell ref="J42:M54"/>
    <mergeCell ref="J55:M66"/>
  </mergeCells>
  <phoneticPr fontId="14" type="noConversion"/>
  <conditionalFormatting sqref="J15 J17:J20">
    <cfRule type="cellIs" dxfId="103" priority="1" stopIfTrue="1" operator="equal">
      <formula>0</formula>
    </cfRule>
  </conditionalFormatting>
  <conditionalFormatting sqref="J22 J12 J14 J24:J28">
    <cfRule type="cellIs" dxfId="102" priority="13" stopIfTrue="1" operator="equal">
      <formula>0</formula>
    </cfRule>
  </conditionalFormatting>
  <conditionalFormatting sqref="J7:J9">
    <cfRule type="cellIs" dxfId="101" priority="12" stopIfTrue="1" operator="equal">
      <formula>0</formula>
    </cfRule>
  </conditionalFormatting>
  <conditionalFormatting sqref="J30:J32">
    <cfRule type="cellIs" dxfId="100" priority="11" stopIfTrue="1" operator="equal">
      <formula>0</formula>
    </cfRule>
  </conditionalFormatting>
  <conditionalFormatting sqref="J23">
    <cfRule type="cellIs" dxfId="99" priority="10" stopIfTrue="1" operator="equal">
      <formula>0</formula>
    </cfRule>
  </conditionalFormatting>
  <conditionalFormatting sqref="J16">
    <cfRule type="cellIs" dxfId="98" priority="9" stopIfTrue="1" operator="equal">
      <formula>0</formula>
    </cfRule>
  </conditionalFormatting>
  <conditionalFormatting sqref="J4">
    <cfRule type="cellIs" dxfId="97" priority="8" stopIfTrue="1" operator="equal">
      <formula>0</formula>
    </cfRule>
  </conditionalFormatting>
  <conditionalFormatting sqref="J10">
    <cfRule type="cellIs" dxfId="96" priority="7" stopIfTrue="1" operator="equal">
      <formula>0</formula>
    </cfRule>
  </conditionalFormatting>
  <conditionalFormatting sqref="J11">
    <cfRule type="cellIs" dxfId="95" priority="6" stopIfTrue="1" operator="equal">
      <formula>0</formula>
    </cfRule>
  </conditionalFormatting>
  <conditionalFormatting sqref="J13">
    <cfRule type="cellIs" dxfId="94" priority="5" stopIfTrue="1" operator="equal">
      <formula>0</formula>
    </cfRule>
  </conditionalFormatting>
  <conditionalFormatting sqref="J21">
    <cfRule type="cellIs" dxfId="93" priority="4" stopIfTrue="1" operator="equal">
      <formula>0</formula>
    </cfRule>
  </conditionalFormatting>
  <conditionalFormatting sqref="J5:J6">
    <cfRule type="cellIs" dxfId="92" priority="3" stopIfTrue="1" operator="equal">
      <formula>0</formula>
    </cfRule>
  </conditionalFormatting>
  <conditionalFormatting sqref="J29">
    <cfRule type="cellIs" dxfId="91" priority="2" stopIfTrue="1" operator="equal">
      <formula>0</formula>
    </cfRule>
  </conditionalFormatting>
  <pageMargins left="0.7" right="0.7" top="0.75" bottom="0.75" header="0.3" footer="0.3"/>
  <pageSetup paperSize="9" scale="70" orientation="portrait" horizontalDpi="4294967294" verticalDpi="4294967294" r:id="rId1"/>
  <rowBreaks count="1" manualBreakCount="1">
    <brk id="80" max="16383" man="1"/>
  </rowBreaks>
  <colBreaks count="1" manualBreakCount="1">
    <brk id="9"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D1:R66"/>
  <sheetViews>
    <sheetView view="pageBreakPreview" topLeftCell="A91" zoomScale="60" zoomScaleNormal="68" workbookViewId="0">
      <selection activeCell="L87" sqref="L87"/>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8" customWidth="1"/>
    <col min="16" max="16" width="11.42578125" bestFit="1" customWidth="1"/>
    <col min="17" max="17" width="11.5703125" customWidth="1"/>
  </cols>
  <sheetData>
    <row r="1" spans="4:13" ht="13.5" thickBot="1" x14ac:dyDescent="0.25"/>
    <row r="2" spans="4:13" ht="13.5" thickBot="1" x14ac:dyDescent="0.25">
      <c r="D2" s="362" t="s">
        <v>191</v>
      </c>
      <c r="E2" s="363"/>
      <c r="F2" s="364"/>
    </row>
    <row r="4" spans="4:13" ht="13.5" x14ac:dyDescent="0.2">
      <c r="J4" s="162" t="s">
        <v>30</v>
      </c>
      <c r="K4" s="160"/>
      <c r="L4" s="35" t="s">
        <v>23</v>
      </c>
      <c r="M4" s="59"/>
    </row>
    <row r="5" spans="4:13" ht="13.5" x14ac:dyDescent="0.2">
      <c r="J5" s="162" t="s">
        <v>30</v>
      </c>
      <c r="K5" s="160"/>
      <c r="L5" s="35" t="s">
        <v>344</v>
      </c>
      <c r="M5" s="59"/>
    </row>
    <row r="6" spans="4:13" ht="13.5" x14ac:dyDescent="0.2">
      <c r="J6" s="162"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163" t="s">
        <v>29</v>
      </c>
      <c r="K12" s="160"/>
      <c r="L12" s="35" t="s">
        <v>123</v>
      </c>
      <c r="M12" s="59"/>
    </row>
    <row r="13" spans="4:13" ht="13.5" x14ac:dyDescent="0.2">
      <c r="J13" s="163" t="s">
        <v>25</v>
      </c>
      <c r="K13" s="160"/>
      <c r="L13" s="35" t="s">
        <v>113</v>
      </c>
      <c r="M13" s="59"/>
    </row>
    <row r="14" spans="4:13" ht="13.5" x14ac:dyDescent="0.2">
      <c r="J14" s="163" t="s">
        <v>25</v>
      </c>
      <c r="K14" s="160"/>
      <c r="L14" s="35" t="s">
        <v>222</v>
      </c>
      <c r="M14" s="59"/>
    </row>
    <row r="15" spans="4:13" ht="13.5" x14ac:dyDescent="0.2">
      <c r="J15" s="163" t="s">
        <v>25</v>
      </c>
      <c r="K15" s="160"/>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163" t="s">
        <v>25</v>
      </c>
      <c r="K22" s="160"/>
      <c r="L22" s="35" t="s">
        <v>47</v>
      </c>
      <c r="M22" s="59"/>
    </row>
    <row r="23" spans="10:13" ht="13.5" x14ac:dyDescent="0.2">
      <c r="J23" s="27" t="s">
        <v>25</v>
      </c>
      <c r="K23" s="160"/>
      <c r="L23" s="35" t="s">
        <v>152</v>
      </c>
      <c r="M23" s="59"/>
    </row>
    <row r="24" spans="10:13" ht="13.5" x14ac:dyDescent="0.2">
      <c r="J24" s="163" t="s">
        <v>25</v>
      </c>
      <c r="K24" s="160"/>
      <c r="L24" s="35" t="s">
        <v>22</v>
      </c>
      <c r="M24" s="59"/>
    </row>
    <row r="25" spans="10:13" ht="13.5" x14ac:dyDescent="0.2">
      <c r="J25" s="163" t="s">
        <v>25</v>
      </c>
      <c r="K25" s="160"/>
      <c r="L25" s="35" t="s">
        <v>204</v>
      </c>
      <c r="M25" s="59"/>
    </row>
    <row r="26" spans="10:13" ht="13.5" x14ac:dyDescent="0.2">
      <c r="J26" s="163" t="s">
        <v>25</v>
      </c>
      <c r="K26" s="160"/>
      <c r="L26" s="35" t="s">
        <v>57</v>
      </c>
      <c r="M26" s="59"/>
    </row>
    <row r="27" spans="10:13" ht="13.5" x14ac:dyDescent="0.2">
      <c r="J27" s="163" t="s">
        <v>26</v>
      </c>
      <c r="K27" s="160"/>
      <c r="L27" s="35" t="s">
        <v>40</v>
      </c>
      <c r="M27" s="59"/>
    </row>
    <row r="28" spans="10:13" ht="13.5" x14ac:dyDescent="0.2">
      <c r="J28" s="163" t="s">
        <v>26</v>
      </c>
      <c r="K28" s="160"/>
      <c r="L28" s="35" t="s">
        <v>88</v>
      </c>
      <c r="M28" s="59"/>
    </row>
    <row r="29" spans="10:13" ht="13.5" x14ac:dyDescent="0.2">
      <c r="J29" s="163" t="s">
        <v>26</v>
      </c>
      <c r="K29" s="160"/>
      <c r="L29" s="35" t="s">
        <v>208</v>
      </c>
      <c r="M29" s="59"/>
    </row>
    <row r="30" spans="10:13" ht="13.5" x14ac:dyDescent="0.2">
      <c r="J30" s="163" t="s">
        <v>26</v>
      </c>
      <c r="K30" s="160"/>
      <c r="L30" s="35" t="s">
        <v>1</v>
      </c>
      <c r="M30" s="59"/>
    </row>
    <row r="31" spans="10:13" ht="13.5" x14ac:dyDescent="0.2">
      <c r="J31" s="163" t="s">
        <v>26</v>
      </c>
      <c r="K31" s="160"/>
      <c r="L31" s="35" t="s">
        <v>356</v>
      </c>
      <c r="M31" s="59"/>
    </row>
    <row r="32" spans="10:13" ht="13.5" x14ac:dyDescent="0.2">
      <c r="J32" s="163" t="s">
        <v>26</v>
      </c>
      <c r="K32" s="160"/>
      <c r="L32" s="35" t="s">
        <v>476</v>
      </c>
      <c r="M32" s="59"/>
    </row>
    <row r="33" spans="10:18" ht="13.5" x14ac:dyDescent="0.2">
      <c r="J33" s="37"/>
      <c r="K33" s="160"/>
      <c r="L33" s="35"/>
      <c r="M33" s="59"/>
    </row>
    <row r="34" spans="10:18" ht="13.5" x14ac:dyDescent="0.2">
      <c r="J34" s="37"/>
      <c r="K34" s="160"/>
      <c r="L34" s="35"/>
      <c r="M34" s="59"/>
      <c r="N34" s="153" t="s">
        <v>443</v>
      </c>
      <c r="O34" s="60" t="s">
        <v>178</v>
      </c>
      <c r="P34" s="60" t="s">
        <v>141</v>
      </c>
      <c r="Q34" s="59" t="s">
        <v>312</v>
      </c>
      <c r="R34" s="153" t="s">
        <v>443</v>
      </c>
    </row>
    <row r="35" spans="10:18" ht="13.5" x14ac:dyDescent="0.2">
      <c r="J35" s="37"/>
      <c r="K35" s="160"/>
      <c r="L35" s="35"/>
      <c r="M35" s="59"/>
      <c r="N35" s="59"/>
      <c r="O35" s="60" t="s">
        <v>60</v>
      </c>
      <c r="P35" s="60" t="s">
        <v>62</v>
      </c>
      <c r="Q35" s="59" t="s">
        <v>124</v>
      </c>
    </row>
    <row r="36" spans="10:18" ht="13.5" x14ac:dyDescent="0.2">
      <c r="J36" s="37"/>
      <c r="K36" s="160"/>
      <c r="L36" s="35"/>
      <c r="M36" s="59"/>
      <c r="N36" s="59"/>
      <c r="O36" s="59"/>
      <c r="P36" s="59"/>
      <c r="Q36" s="59"/>
    </row>
    <row r="37" spans="10:18" ht="13.5" x14ac:dyDescent="0.2">
      <c r="J37" s="37"/>
      <c r="K37" s="160"/>
      <c r="L37" s="35"/>
      <c r="M37" s="59"/>
      <c r="N37" s="59"/>
      <c r="O37" s="59"/>
      <c r="P37" s="60" t="s">
        <v>129</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156</v>
      </c>
    </row>
    <row r="40" spans="10:18" ht="13.5" x14ac:dyDescent="0.2">
      <c r="J40" s="37"/>
      <c r="K40" s="160"/>
      <c r="L40" s="35"/>
      <c r="M40" s="59"/>
      <c r="N40" s="165"/>
    </row>
    <row r="41" spans="10:18" ht="13.5" x14ac:dyDescent="0.2">
      <c r="J41" s="37"/>
      <c r="K41" s="160"/>
      <c r="L41" s="35"/>
      <c r="M41" s="59"/>
      <c r="N41" s="165"/>
    </row>
    <row r="42" spans="10:18" x14ac:dyDescent="0.2">
      <c r="J42" s="350"/>
      <c r="K42" s="351"/>
      <c r="L42" s="351"/>
      <c r="M42" s="352"/>
      <c r="N42" s="166"/>
      <c r="O42" s="59"/>
      <c r="P42" s="60" t="s">
        <v>522</v>
      </c>
      <c r="Q42" s="59"/>
    </row>
    <row r="43" spans="10:18" x14ac:dyDescent="0.2">
      <c r="J43" s="353"/>
      <c r="K43" s="354"/>
      <c r="L43" s="354"/>
      <c r="M43" s="355"/>
      <c r="N43" s="166"/>
      <c r="O43" s="59"/>
      <c r="P43" s="59"/>
      <c r="Q43" s="59"/>
    </row>
    <row r="44" spans="10:18" x14ac:dyDescent="0.2">
      <c r="J44" s="353"/>
      <c r="K44" s="354"/>
      <c r="L44" s="354"/>
      <c r="M44" s="355"/>
      <c r="N44" s="166"/>
      <c r="O44" s="59">
        <v>1</v>
      </c>
      <c r="P44" s="60" t="s">
        <v>62</v>
      </c>
      <c r="Q44" s="60" t="s">
        <v>488</v>
      </c>
    </row>
    <row r="45" spans="10:18" x14ac:dyDescent="0.2">
      <c r="J45" s="353"/>
      <c r="K45" s="354"/>
      <c r="L45" s="354"/>
      <c r="M45" s="355"/>
      <c r="N45" s="166"/>
      <c r="O45" s="59">
        <v>2</v>
      </c>
      <c r="P45" s="60" t="s">
        <v>178</v>
      </c>
      <c r="Q45" s="60" t="s">
        <v>487</v>
      </c>
    </row>
    <row r="46" spans="10:18" x14ac:dyDescent="0.2">
      <c r="J46" s="353"/>
      <c r="K46" s="354"/>
      <c r="L46" s="354"/>
      <c r="M46" s="355"/>
      <c r="N46" s="166"/>
      <c r="O46" s="59">
        <v>3</v>
      </c>
      <c r="P46" s="60" t="s">
        <v>312</v>
      </c>
      <c r="Q46" s="60" t="s">
        <v>486</v>
      </c>
    </row>
    <row r="47" spans="10:18" x14ac:dyDescent="0.2">
      <c r="J47" s="353"/>
      <c r="K47" s="354"/>
      <c r="L47" s="354"/>
      <c r="M47" s="355"/>
      <c r="N47" s="166"/>
      <c r="O47" s="59">
        <v>4</v>
      </c>
      <c r="P47" s="60" t="s">
        <v>60</v>
      </c>
      <c r="Q47" s="60" t="s">
        <v>485</v>
      </c>
    </row>
    <row r="48" spans="10:18" x14ac:dyDescent="0.2">
      <c r="J48" s="353"/>
      <c r="K48" s="354"/>
      <c r="L48" s="354"/>
      <c r="M48" s="355"/>
      <c r="N48" s="165"/>
      <c r="O48" s="59">
        <v>5</v>
      </c>
      <c r="P48" s="60" t="s">
        <v>124</v>
      </c>
      <c r="Q48" s="60" t="s">
        <v>484</v>
      </c>
    </row>
    <row r="49" spans="10:17" x14ac:dyDescent="0.2">
      <c r="J49" s="353"/>
      <c r="K49" s="354"/>
      <c r="L49" s="354"/>
      <c r="M49" s="355"/>
      <c r="N49" s="165"/>
    </row>
    <row r="50" spans="10:17" x14ac:dyDescent="0.2">
      <c r="J50" s="353"/>
      <c r="K50" s="354"/>
      <c r="L50" s="354"/>
      <c r="M50" s="355"/>
      <c r="N50" s="166"/>
      <c r="O50" s="59"/>
      <c r="P50" s="59"/>
      <c r="Q50" s="59"/>
    </row>
    <row r="51" spans="10:17" x14ac:dyDescent="0.2">
      <c r="J51" s="353"/>
      <c r="K51" s="354"/>
      <c r="L51" s="354"/>
      <c r="M51" s="355"/>
      <c r="N51" s="166"/>
      <c r="O51" s="59"/>
      <c r="P51" s="59"/>
      <c r="Q51" s="59"/>
    </row>
    <row r="52" spans="10:17" x14ac:dyDescent="0.2">
      <c r="J52" s="353"/>
      <c r="K52" s="354"/>
      <c r="L52" s="354"/>
      <c r="M52" s="355"/>
      <c r="N52" s="167"/>
      <c r="O52" s="59"/>
      <c r="P52" s="59"/>
      <c r="Q52" s="59"/>
    </row>
    <row r="53" spans="10:17" x14ac:dyDescent="0.2">
      <c r="J53" s="353"/>
      <c r="K53" s="354"/>
      <c r="L53" s="354"/>
      <c r="M53" s="355"/>
      <c r="N53" s="164"/>
      <c r="O53" s="59"/>
      <c r="P53" s="59"/>
      <c r="Q53" s="59"/>
    </row>
    <row r="54" spans="10:17" x14ac:dyDescent="0.2">
      <c r="J54" s="356"/>
      <c r="K54" s="357"/>
      <c r="L54" s="357"/>
      <c r="M54" s="358"/>
      <c r="N54" s="166"/>
      <c r="O54" s="59"/>
      <c r="P54" s="59"/>
      <c r="Q54" s="59"/>
    </row>
    <row r="55" spans="10:17" x14ac:dyDescent="0.2">
      <c r="J55" s="350"/>
      <c r="K55" s="351"/>
      <c r="L55" s="351"/>
      <c r="M55" s="352"/>
      <c r="N55" s="166"/>
      <c r="O55" s="59"/>
      <c r="P55" s="59"/>
      <c r="Q55" s="59"/>
    </row>
    <row r="56" spans="10:17" x14ac:dyDescent="0.2">
      <c r="J56" s="353"/>
      <c r="K56" s="354"/>
      <c r="L56" s="354"/>
      <c r="M56" s="355"/>
      <c r="N56" s="165"/>
    </row>
    <row r="57" spans="10:17" x14ac:dyDescent="0.2">
      <c r="J57" s="353"/>
      <c r="K57" s="354"/>
      <c r="L57" s="354"/>
      <c r="M57" s="355"/>
      <c r="N57" s="165"/>
    </row>
    <row r="58" spans="10:17" x14ac:dyDescent="0.2">
      <c r="J58" s="353"/>
      <c r="K58" s="354"/>
      <c r="L58" s="354"/>
      <c r="M58" s="355"/>
      <c r="N58" s="165"/>
    </row>
    <row r="59" spans="10:17" x14ac:dyDescent="0.2">
      <c r="J59" s="353"/>
      <c r="K59" s="354"/>
      <c r="L59" s="354"/>
      <c r="M59" s="355"/>
      <c r="N59" s="165"/>
    </row>
    <row r="60" spans="10:17" x14ac:dyDescent="0.2">
      <c r="J60" s="353"/>
      <c r="K60" s="354"/>
      <c r="L60" s="354"/>
      <c r="M60" s="355"/>
      <c r="N60" s="165"/>
    </row>
    <row r="61" spans="10:17" x14ac:dyDescent="0.2">
      <c r="J61" s="353"/>
      <c r="K61" s="354"/>
      <c r="L61" s="354"/>
      <c r="M61" s="355"/>
      <c r="N61" s="165"/>
    </row>
    <row r="62" spans="10:17" x14ac:dyDescent="0.2">
      <c r="J62" s="353"/>
      <c r="K62" s="354"/>
      <c r="L62" s="354"/>
      <c r="M62" s="355"/>
      <c r="N62" s="165"/>
    </row>
    <row r="63" spans="10:17" x14ac:dyDescent="0.2">
      <c r="J63" s="353"/>
      <c r="K63" s="354"/>
      <c r="L63" s="354"/>
      <c r="M63" s="355"/>
      <c r="N63" s="165"/>
    </row>
    <row r="64" spans="10:17" x14ac:dyDescent="0.2">
      <c r="J64" s="353"/>
      <c r="K64" s="354"/>
      <c r="L64" s="354"/>
      <c r="M64" s="355"/>
      <c r="N64" s="165"/>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90" priority="1" stopIfTrue="1" operator="equal">
      <formula>0</formula>
    </cfRule>
  </conditionalFormatting>
  <conditionalFormatting sqref="J22 J12 J14 J24:J28">
    <cfRule type="cellIs" dxfId="89" priority="13" stopIfTrue="1" operator="equal">
      <formula>0</formula>
    </cfRule>
  </conditionalFormatting>
  <conditionalFormatting sqref="J7:J9">
    <cfRule type="cellIs" dxfId="88" priority="12" stopIfTrue="1" operator="equal">
      <formula>0</formula>
    </cfRule>
  </conditionalFormatting>
  <conditionalFormatting sqref="J30:J32">
    <cfRule type="cellIs" dxfId="87" priority="11" stopIfTrue="1" operator="equal">
      <formula>0</formula>
    </cfRule>
  </conditionalFormatting>
  <conditionalFormatting sqref="J23">
    <cfRule type="cellIs" dxfId="86" priority="10" stopIfTrue="1" operator="equal">
      <formula>0</formula>
    </cfRule>
  </conditionalFormatting>
  <conditionalFormatting sqref="J16">
    <cfRule type="cellIs" dxfId="85" priority="9" stopIfTrue="1" operator="equal">
      <formula>0</formula>
    </cfRule>
  </conditionalFormatting>
  <conditionalFormatting sqref="J4">
    <cfRule type="cellIs" dxfId="84" priority="8" stopIfTrue="1" operator="equal">
      <formula>0</formula>
    </cfRule>
  </conditionalFormatting>
  <conditionalFormatting sqref="J10">
    <cfRule type="cellIs" dxfId="83" priority="7" stopIfTrue="1" operator="equal">
      <formula>0</formula>
    </cfRule>
  </conditionalFormatting>
  <conditionalFormatting sqref="J11">
    <cfRule type="cellIs" dxfId="82" priority="6" stopIfTrue="1" operator="equal">
      <formula>0</formula>
    </cfRule>
  </conditionalFormatting>
  <conditionalFormatting sqref="J13">
    <cfRule type="cellIs" dxfId="81" priority="5" stopIfTrue="1" operator="equal">
      <formula>0</formula>
    </cfRule>
  </conditionalFormatting>
  <conditionalFormatting sqref="J21">
    <cfRule type="cellIs" dxfId="80" priority="4" stopIfTrue="1" operator="equal">
      <formula>0</formula>
    </cfRule>
  </conditionalFormatting>
  <conditionalFormatting sqref="J5:J6">
    <cfRule type="cellIs" dxfId="79" priority="3" stopIfTrue="1" operator="equal">
      <formula>0</formula>
    </cfRule>
  </conditionalFormatting>
  <conditionalFormatting sqref="J29">
    <cfRule type="cellIs" dxfId="78" priority="2" stopIfTrue="1" operator="equal">
      <formula>0</formula>
    </cfRule>
  </conditionalFormatting>
  <pageMargins left="0.7" right="0.7" top="0.75" bottom="0.75" header="0.3" footer="0.3"/>
  <pageSetup paperSize="9" scale="85" orientation="portrait" horizontalDpi="4294967294" verticalDpi="4294967294" r:id="rId1"/>
  <rowBreaks count="1" manualBreakCount="1">
    <brk id="62" max="16383" man="1"/>
  </rowBreaks>
  <colBreaks count="1" manualBreakCount="1">
    <brk id="9"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D1:S66"/>
  <sheetViews>
    <sheetView view="pageBreakPreview" topLeftCell="A19" zoomScale="60" zoomScaleNormal="82" workbookViewId="0">
      <selection activeCell="K80" sqref="K80"/>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8" customWidth="1"/>
    <col min="16" max="16" width="11.42578125" bestFit="1" customWidth="1"/>
    <col min="17" max="17" width="11.5703125" customWidth="1"/>
  </cols>
  <sheetData>
    <row r="1" spans="4:13" ht="13.5" thickBot="1" x14ac:dyDescent="0.25"/>
    <row r="2" spans="4:13" ht="13.5" thickBot="1" x14ac:dyDescent="0.25">
      <c r="D2" s="362" t="s">
        <v>371</v>
      </c>
      <c r="E2" s="363"/>
      <c r="F2" s="364"/>
    </row>
    <row r="4" spans="4:13" ht="13.5" x14ac:dyDescent="0.2">
      <c r="J4" s="168" t="s">
        <v>30</v>
      </c>
      <c r="K4" s="160"/>
      <c r="L4" s="35" t="s">
        <v>23</v>
      </c>
      <c r="M4" s="59"/>
    </row>
    <row r="5" spans="4:13" ht="13.5" x14ac:dyDescent="0.2">
      <c r="J5" s="168" t="s">
        <v>30</v>
      </c>
      <c r="K5" s="160"/>
      <c r="L5" s="35" t="s">
        <v>344</v>
      </c>
      <c r="M5" s="59"/>
    </row>
    <row r="6" spans="4:13" ht="13.5" x14ac:dyDescent="0.2">
      <c r="J6" s="168"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169" t="s">
        <v>29</v>
      </c>
      <c r="K12" s="160"/>
      <c r="L12" s="35" t="s">
        <v>123</v>
      </c>
      <c r="M12" s="59"/>
    </row>
    <row r="13" spans="4:13" ht="13.5" x14ac:dyDescent="0.2">
      <c r="J13" s="169" t="s">
        <v>25</v>
      </c>
      <c r="K13" s="160"/>
      <c r="L13" s="35" t="s">
        <v>113</v>
      </c>
      <c r="M13" s="59"/>
    </row>
    <row r="14" spans="4:13" ht="13.5" x14ac:dyDescent="0.2">
      <c r="J14" s="169" t="s">
        <v>25</v>
      </c>
      <c r="K14" s="160"/>
      <c r="L14" s="35" t="s">
        <v>222</v>
      </c>
      <c r="M14" s="59"/>
    </row>
    <row r="15" spans="4:13" ht="13.5" x14ac:dyDescent="0.2">
      <c r="J15" s="169" t="s">
        <v>25</v>
      </c>
      <c r="K15" s="160"/>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169" t="s">
        <v>25</v>
      </c>
      <c r="K22" s="160"/>
      <c r="L22" s="35" t="s">
        <v>47</v>
      </c>
      <c r="M22" s="59"/>
    </row>
    <row r="23" spans="10:13" ht="13.5" x14ac:dyDescent="0.2">
      <c r="J23" s="27" t="s">
        <v>25</v>
      </c>
      <c r="K23" s="160"/>
      <c r="L23" s="35" t="s">
        <v>152</v>
      </c>
      <c r="M23" s="59"/>
    </row>
    <row r="24" spans="10:13" ht="13.5" x14ac:dyDescent="0.2">
      <c r="J24" s="169" t="s">
        <v>25</v>
      </c>
      <c r="K24" s="160"/>
      <c r="L24" s="35" t="s">
        <v>22</v>
      </c>
      <c r="M24" s="59"/>
    </row>
    <row r="25" spans="10:13" ht="13.5" x14ac:dyDescent="0.2">
      <c r="J25" s="169" t="s">
        <v>25</v>
      </c>
      <c r="K25" s="160"/>
      <c r="L25" s="35" t="s">
        <v>204</v>
      </c>
      <c r="M25" s="59"/>
    </row>
    <row r="26" spans="10:13" ht="13.5" x14ac:dyDescent="0.2">
      <c r="J26" s="169" t="s">
        <v>25</v>
      </c>
      <c r="K26" s="160"/>
      <c r="L26" s="35" t="s">
        <v>57</v>
      </c>
      <c r="M26" s="59"/>
    </row>
    <row r="27" spans="10:13" ht="13.5" x14ac:dyDescent="0.2">
      <c r="J27" s="169" t="s">
        <v>26</v>
      </c>
      <c r="K27" s="160"/>
      <c r="L27" s="35" t="s">
        <v>40</v>
      </c>
      <c r="M27" s="59"/>
    </row>
    <row r="28" spans="10:13" ht="13.5" x14ac:dyDescent="0.2">
      <c r="J28" s="169" t="s">
        <v>26</v>
      </c>
      <c r="K28" s="160"/>
      <c r="L28" s="35" t="s">
        <v>88</v>
      </c>
      <c r="M28" s="59"/>
    </row>
    <row r="29" spans="10:13" ht="13.5" x14ac:dyDescent="0.2">
      <c r="J29" s="169" t="s">
        <v>26</v>
      </c>
      <c r="K29" s="160"/>
      <c r="L29" s="35" t="s">
        <v>208</v>
      </c>
      <c r="M29" s="59"/>
    </row>
    <row r="30" spans="10:13" ht="13.5" x14ac:dyDescent="0.2">
      <c r="J30" s="169" t="s">
        <v>26</v>
      </c>
      <c r="K30" s="160"/>
      <c r="L30" s="35" t="s">
        <v>1</v>
      </c>
      <c r="M30" s="59"/>
    </row>
    <row r="31" spans="10:13" ht="13.5" x14ac:dyDescent="0.2">
      <c r="J31" s="169" t="s">
        <v>26</v>
      </c>
      <c r="K31" s="160"/>
      <c r="L31" s="35" t="s">
        <v>356</v>
      </c>
      <c r="M31" s="59"/>
    </row>
    <row r="32" spans="10:13" ht="13.5" x14ac:dyDescent="0.2">
      <c r="J32" s="169" t="s">
        <v>26</v>
      </c>
      <c r="K32" s="160"/>
      <c r="L32" s="35" t="s">
        <v>476</v>
      </c>
      <c r="M32" s="59"/>
    </row>
    <row r="33" spans="10:19" ht="13.5" x14ac:dyDescent="0.2">
      <c r="J33" s="37"/>
      <c r="K33" s="160"/>
      <c r="L33" s="35"/>
      <c r="M33" s="59"/>
    </row>
    <row r="34" spans="10:19" ht="13.5" x14ac:dyDescent="0.2">
      <c r="J34" s="37"/>
      <c r="K34" s="160"/>
      <c r="L34" s="35"/>
      <c r="M34" s="59"/>
      <c r="N34" s="153" t="s">
        <v>443</v>
      </c>
      <c r="O34" s="60" t="s">
        <v>178</v>
      </c>
      <c r="P34" s="60" t="s">
        <v>424</v>
      </c>
      <c r="Q34" s="59" t="s">
        <v>155</v>
      </c>
      <c r="R34" s="153" t="s">
        <v>443</v>
      </c>
    </row>
    <row r="35" spans="10:19" ht="13.5" x14ac:dyDescent="0.2">
      <c r="J35" s="37"/>
      <c r="K35" s="160"/>
      <c r="L35" s="35"/>
      <c r="M35" s="59"/>
      <c r="N35" s="59"/>
      <c r="O35" s="60" t="s">
        <v>420</v>
      </c>
      <c r="P35" s="60" t="s">
        <v>124</v>
      </c>
      <c r="Q35" s="59" t="s">
        <v>421</v>
      </c>
    </row>
    <row r="36" spans="10:19" ht="13.5" x14ac:dyDescent="0.2">
      <c r="J36" s="37"/>
      <c r="K36" s="160"/>
      <c r="L36" s="35"/>
      <c r="M36" s="59"/>
      <c r="N36" s="59"/>
      <c r="O36" s="59"/>
      <c r="P36" s="59"/>
      <c r="Q36" s="59"/>
    </row>
    <row r="37" spans="10:19" ht="13.5" x14ac:dyDescent="0.2">
      <c r="J37" s="37"/>
      <c r="K37" s="160"/>
      <c r="L37" s="35"/>
      <c r="M37" s="59"/>
      <c r="N37" s="59"/>
      <c r="O37" s="59"/>
      <c r="P37" s="60" t="s">
        <v>261</v>
      </c>
      <c r="Q37" s="59"/>
    </row>
    <row r="38" spans="10:19" ht="13.5" x14ac:dyDescent="0.2">
      <c r="J38" s="37"/>
      <c r="K38" s="160"/>
      <c r="L38" s="35"/>
      <c r="M38" s="59"/>
      <c r="N38" s="59"/>
      <c r="O38" s="59"/>
      <c r="P38" s="59"/>
      <c r="Q38" s="59"/>
    </row>
    <row r="39" spans="10:19" ht="13.5" x14ac:dyDescent="0.2">
      <c r="J39" s="37"/>
      <c r="K39" s="160"/>
      <c r="L39" s="35"/>
      <c r="M39" s="59"/>
      <c r="N39" s="59"/>
      <c r="O39" s="60" t="s">
        <v>64</v>
      </c>
      <c r="P39" s="60"/>
      <c r="Q39" s="60" t="s">
        <v>156</v>
      </c>
    </row>
    <row r="40" spans="10:19" ht="13.5" x14ac:dyDescent="0.2">
      <c r="J40" s="37"/>
      <c r="K40" s="160"/>
      <c r="L40" s="35"/>
      <c r="M40" s="59"/>
      <c r="N40" s="171"/>
    </row>
    <row r="41" spans="10:19" ht="13.5" x14ac:dyDescent="0.2">
      <c r="J41" s="37"/>
      <c r="K41" s="160"/>
      <c r="L41" s="35"/>
      <c r="M41" s="59"/>
      <c r="N41" s="171"/>
    </row>
    <row r="42" spans="10:19" x14ac:dyDescent="0.2">
      <c r="J42" s="350"/>
      <c r="K42" s="351"/>
      <c r="L42" s="351"/>
      <c r="M42" s="352"/>
      <c r="N42" s="172"/>
      <c r="O42" s="59"/>
      <c r="P42" s="60" t="s">
        <v>531</v>
      </c>
      <c r="Q42" s="59"/>
      <c r="S42" t="s">
        <v>530</v>
      </c>
    </row>
    <row r="43" spans="10:19" x14ac:dyDescent="0.2">
      <c r="J43" s="353"/>
      <c r="K43" s="354"/>
      <c r="L43" s="354"/>
      <c r="M43" s="355"/>
      <c r="N43" s="172"/>
      <c r="O43" s="59"/>
      <c r="P43" s="59"/>
      <c r="Q43" s="59"/>
    </row>
    <row r="44" spans="10:19" x14ac:dyDescent="0.2">
      <c r="J44" s="353"/>
      <c r="K44" s="354"/>
      <c r="L44" s="354"/>
      <c r="M44" s="355"/>
      <c r="N44" s="172"/>
      <c r="O44" s="59">
        <v>1</v>
      </c>
      <c r="P44" s="60" t="s">
        <v>124</v>
      </c>
      <c r="Q44" s="60" t="s">
        <v>488</v>
      </c>
    </row>
    <row r="45" spans="10:19" x14ac:dyDescent="0.2">
      <c r="J45" s="353"/>
      <c r="K45" s="354"/>
      <c r="L45" s="354"/>
      <c r="M45" s="355"/>
      <c r="N45" s="172"/>
      <c r="O45" s="59">
        <v>2</v>
      </c>
      <c r="P45" s="60" t="s">
        <v>178</v>
      </c>
      <c r="Q45" s="60" t="s">
        <v>487</v>
      </c>
    </row>
    <row r="46" spans="10:19" x14ac:dyDescent="0.2">
      <c r="J46" s="353"/>
      <c r="K46" s="354"/>
      <c r="L46" s="354"/>
      <c r="M46" s="355"/>
      <c r="N46" s="172"/>
      <c r="O46" s="59">
        <v>3</v>
      </c>
      <c r="P46" s="60" t="s">
        <v>155</v>
      </c>
      <c r="Q46" s="60" t="s">
        <v>486</v>
      </c>
    </row>
    <row r="47" spans="10:19" x14ac:dyDescent="0.2">
      <c r="J47" s="353"/>
      <c r="K47" s="354"/>
      <c r="L47" s="354"/>
      <c r="M47" s="355"/>
      <c r="N47" s="172"/>
      <c r="O47" s="59">
        <v>4</v>
      </c>
      <c r="P47" s="60" t="s">
        <v>420</v>
      </c>
      <c r="Q47" s="60" t="s">
        <v>485</v>
      </c>
    </row>
    <row r="48" spans="10:19" x14ac:dyDescent="0.2">
      <c r="J48" s="353"/>
      <c r="K48" s="354"/>
      <c r="L48" s="354"/>
      <c r="M48" s="355"/>
      <c r="N48" s="171"/>
      <c r="O48" s="59">
        <v>5</v>
      </c>
      <c r="P48" s="60" t="s">
        <v>62</v>
      </c>
      <c r="Q48" s="60" t="s">
        <v>484</v>
      </c>
    </row>
    <row r="49" spans="10:17" x14ac:dyDescent="0.2">
      <c r="J49" s="353"/>
      <c r="K49" s="354"/>
      <c r="L49" s="354"/>
      <c r="M49" s="355"/>
      <c r="N49" s="171"/>
    </row>
    <row r="50" spans="10:17" x14ac:dyDescent="0.2">
      <c r="J50" s="353"/>
      <c r="K50" s="354"/>
      <c r="L50" s="354"/>
      <c r="M50" s="355"/>
      <c r="N50" s="172"/>
      <c r="O50" s="59"/>
      <c r="P50" s="59"/>
      <c r="Q50" s="59"/>
    </row>
    <row r="51" spans="10:17" x14ac:dyDescent="0.2">
      <c r="J51" s="353"/>
      <c r="K51" s="354"/>
      <c r="L51" s="354"/>
      <c r="M51" s="355"/>
      <c r="N51" s="172"/>
      <c r="O51" s="59"/>
      <c r="P51" s="59"/>
      <c r="Q51" s="59"/>
    </row>
    <row r="52" spans="10:17" x14ac:dyDescent="0.2">
      <c r="J52" s="353"/>
      <c r="K52" s="354"/>
      <c r="L52" s="354"/>
      <c r="M52" s="355"/>
      <c r="N52" s="173"/>
      <c r="O52" s="59"/>
      <c r="P52" s="59"/>
      <c r="Q52" s="59"/>
    </row>
    <row r="53" spans="10:17" x14ac:dyDescent="0.2">
      <c r="J53" s="353"/>
      <c r="K53" s="354"/>
      <c r="L53" s="354"/>
      <c r="M53" s="355"/>
      <c r="N53" s="170"/>
      <c r="O53" s="59"/>
      <c r="P53" s="59"/>
      <c r="Q53" s="59"/>
    </row>
    <row r="54" spans="10:17" x14ac:dyDescent="0.2">
      <c r="J54" s="356"/>
      <c r="K54" s="357"/>
      <c r="L54" s="357"/>
      <c r="M54" s="358"/>
      <c r="N54" s="172"/>
      <c r="O54" s="59"/>
      <c r="P54" s="59"/>
      <c r="Q54" s="59"/>
    </row>
    <row r="55" spans="10:17" x14ac:dyDescent="0.2">
      <c r="J55" s="350"/>
      <c r="K55" s="351"/>
      <c r="L55" s="351"/>
      <c r="M55" s="352"/>
      <c r="N55" s="172"/>
      <c r="O55" s="59"/>
      <c r="P55" s="59"/>
      <c r="Q55" s="59"/>
    </row>
    <row r="56" spans="10:17" x14ac:dyDescent="0.2">
      <c r="J56" s="353"/>
      <c r="K56" s="354"/>
      <c r="L56" s="354"/>
      <c r="M56" s="355"/>
      <c r="N56" s="171"/>
    </row>
    <row r="57" spans="10:17" x14ac:dyDescent="0.2">
      <c r="J57" s="353"/>
      <c r="K57" s="354"/>
      <c r="L57" s="354"/>
      <c r="M57" s="355"/>
      <c r="N57" s="171"/>
    </row>
    <row r="58" spans="10:17" x14ac:dyDescent="0.2">
      <c r="J58" s="353"/>
      <c r="K58" s="354"/>
      <c r="L58" s="354"/>
      <c r="M58" s="355"/>
      <c r="N58" s="171"/>
    </row>
    <row r="59" spans="10:17" x14ac:dyDescent="0.2">
      <c r="J59" s="353"/>
      <c r="K59" s="354"/>
      <c r="L59" s="354"/>
      <c r="M59" s="355"/>
      <c r="N59" s="171"/>
    </row>
    <row r="60" spans="10:17" x14ac:dyDescent="0.2">
      <c r="J60" s="353"/>
      <c r="K60" s="354"/>
      <c r="L60" s="354"/>
      <c r="M60" s="355"/>
      <c r="N60" s="171"/>
    </row>
    <row r="61" spans="10:17" x14ac:dyDescent="0.2">
      <c r="J61" s="353"/>
      <c r="K61" s="354"/>
      <c r="L61" s="354"/>
      <c r="M61" s="355"/>
      <c r="N61" s="171"/>
    </row>
    <row r="62" spans="10:17" x14ac:dyDescent="0.2">
      <c r="J62" s="353"/>
      <c r="K62" s="354"/>
      <c r="L62" s="354"/>
      <c r="M62" s="355"/>
      <c r="N62" s="171"/>
    </row>
    <row r="63" spans="10:17" x14ac:dyDescent="0.2">
      <c r="J63" s="353"/>
      <c r="K63" s="354"/>
      <c r="L63" s="354"/>
      <c r="M63" s="355"/>
      <c r="N63" s="171"/>
    </row>
    <row r="64" spans="10:17" x14ac:dyDescent="0.2">
      <c r="J64" s="353"/>
      <c r="K64" s="354"/>
      <c r="L64" s="354"/>
      <c r="M64" s="355"/>
      <c r="N64" s="171"/>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77" priority="1" stopIfTrue="1" operator="equal">
      <formula>0</formula>
    </cfRule>
  </conditionalFormatting>
  <conditionalFormatting sqref="J22 J12 J14 J24:J28">
    <cfRule type="cellIs" dxfId="76" priority="13" stopIfTrue="1" operator="equal">
      <formula>0</formula>
    </cfRule>
  </conditionalFormatting>
  <conditionalFormatting sqref="J7:J9">
    <cfRule type="cellIs" dxfId="75" priority="12" stopIfTrue="1" operator="equal">
      <formula>0</formula>
    </cfRule>
  </conditionalFormatting>
  <conditionalFormatting sqref="J30:J32">
    <cfRule type="cellIs" dxfId="74" priority="11" stopIfTrue="1" operator="equal">
      <formula>0</formula>
    </cfRule>
  </conditionalFormatting>
  <conditionalFormatting sqref="J23">
    <cfRule type="cellIs" dxfId="73" priority="10" stopIfTrue="1" operator="equal">
      <formula>0</formula>
    </cfRule>
  </conditionalFormatting>
  <conditionalFormatting sqref="J16">
    <cfRule type="cellIs" dxfId="72" priority="9" stopIfTrue="1" operator="equal">
      <formula>0</formula>
    </cfRule>
  </conditionalFormatting>
  <conditionalFormatting sqref="J4">
    <cfRule type="cellIs" dxfId="71" priority="8" stopIfTrue="1" operator="equal">
      <formula>0</formula>
    </cfRule>
  </conditionalFormatting>
  <conditionalFormatting sqref="J10">
    <cfRule type="cellIs" dxfId="70" priority="7" stopIfTrue="1" operator="equal">
      <formula>0</formula>
    </cfRule>
  </conditionalFormatting>
  <conditionalFormatting sqref="J11">
    <cfRule type="cellIs" dxfId="69" priority="6" stopIfTrue="1" operator="equal">
      <formula>0</formula>
    </cfRule>
  </conditionalFormatting>
  <conditionalFormatting sqref="J13">
    <cfRule type="cellIs" dxfId="68" priority="5" stopIfTrue="1" operator="equal">
      <formula>0</formula>
    </cfRule>
  </conditionalFormatting>
  <conditionalFormatting sqref="J21">
    <cfRule type="cellIs" dxfId="67" priority="4" stopIfTrue="1" operator="equal">
      <formula>0</formula>
    </cfRule>
  </conditionalFormatting>
  <conditionalFormatting sqref="J5:J6">
    <cfRule type="cellIs" dxfId="66" priority="3" stopIfTrue="1" operator="equal">
      <formula>0</formula>
    </cfRule>
  </conditionalFormatting>
  <conditionalFormatting sqref="J29">
    <cfRule type="cellIs" dxfId="65" priority="2" stopIfTrue="1" operator="equal">
      <formula>0</formula>
    </cfRule>
  </conditionalFormatting>
  <pageMargins left="0.7" right="0.7" top="0.75" bottom="0.75" header="0.3" footer="0.3"/>
  <pageSetup paperSize="9" scale="82" orientation="portrait" horizontalDpi="4294967294" verticalDpi="4294967294" r:id="rId1"/>
  <rowBreaks count="1" manualBreakCount="1">
    <brk id="56" max="18" man="1"/>
  </rowBreaks>
  <colBreaks count="1" manualBreakCount="1">
    <brk id="9" max="120"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D1:R66"/>
  <sheetViews>
    <sheetView view="pageBreakPreview" topLeftCell="A85" zoomScale="60" zoomScaleNormal="80" workbookViewId="0">
      <selection activeCell="J1" sqref="J1:R1048576"/>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8" customWidth="1"/>
    <col min="16" max="16" width="11.42578125" bestFit="1" customWidth="1"/>
    <col min="17" max="17" width="11.5703125" customWidth="1"/>
  </cols>
  <sheetData>
    <row r="1" spans="4:13" ht="13.5" thickBot="1" x14ac:dyDescent="0.25"/>
    <row r="2" spans="4:13" ht="13.5" thickBot="1" x14ac:dyDescent="0.25">
      <c r="D2" s="382" t="s">
        <v>528</v>
      </c>
      <c r="E2" s="383"/>
      <c r="F2" s="384"/>
    </row>
    <row r="4" spans="4:13" ht="13.5" x14ac:dyDescent="0.2">
      <c r="J4" s="174" t="s">
        <v>30</v>
      </c>
      <c r="K4" s="160" t="s">
        <v>96</v>
      </c>
      <c r="L4" s="35" t="s">
        <v>23</v>
      </c>
      <c r="M4" s="59"/>
    </row>
    <row r="5" spans="4:13" ht="13.5" x14ac:dyDescent="0.2">
      <c r="J5" s="174" t="s">
        <v>30</v>
      </c>
      <c r="K5" s="160"/>
      <c r="L5" s="35" t="s">
        <v>344</v>
      </c>
      <c r="M5" s="59"/>
    </row>
    <row r="6" spans="4:13" ht="13.5" x14ac:dyDescent="0.2">
      <c r="J6" s="174"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t="s">
        <v>97</v>
      </c>
      <c r="L9" s="35" t="s">
        <v>150</v>
      </c>
      <c r="M9" s="59"/>
    </row>
    <row r="10" spans="4:13" ht="13.5" x14ac:dyDescent="0.2">
      <c r="J10" s="27" t="s">
        <v>29</v>
      </c>
      <c r="K10" s="160"/>
      <c r="L10" s="35" t="s">
        <v>207</v>
      </c>
      <c r="M10" s="59"/>
    </row>
    <row r="11" spans="4:13" ht="13.5" x14ac:dyDescent="0.2">
      <c r="J11" s="27" t="s">
        <v>29</v>
      </c>
      <c r="K11" s="160"/>
      <c r="L11" s="35" t="s">
        <v>149</v>
      </c>
      <c r="M11" s="59"/>
    </row>
    <row r="12" spans="4:13" ht="13.5" x14ac:dyDescent="0.2">
      <c r="J12" s="175" t="s">
        <v>29</v>
      </c>
      <c r="K12" s="160" t="s">
        <v>94</v>
      </c>
      <c r="L12" s="35" t="s">
        <v>123</v>
      </c>
      <c r="M12" s="59"/>
    </row>
    <row r="13" spans="4:13" ht="13.5" x14ac:dyDescent="0.2">
      <c r="J13" s="175" t="s">
        <v>25</v>
      </c>
      <c r="K13" s="160"/>
      <c r="L13" s="35" t="s">
        <v>113</v>
      </c>
      <c r="M13" s="59"/>
    </row>
    <row r="14" spans="4:13" ht="13.5" x14ac:dyDescent="0.2">
      <c r="J14" s="175" t="s">
        <v>25</v>
      </c>
      <c r="K14" s="160"/>
      <c r="L14" s="35" t="s">
        <v>222</v>
      </c>
      <c r="M14" s="59"/>
    </row>
    <row r="15" spans="4:13" ht="13.5" x14ac:dyDescent="0.2">
      <c r="J15" s="175" t="s">
        <v>25</v>
      </c>
      <c r="K15" s="160" t="s">
        <v>98</v>
      </c>
      <c r="L15" s="35" t="s">
        <v>232</v>
      </c>
      <c r="M15" s="59"/>
    </row>
    <row r="16" spans="4:13" ht="13.5" x14ac:dyDescent="0.2">
      <c r="J16" s="27" t="s">
        <v>25</v>
      </c>
      <c r="K16" s="160"/>
      <c r="L16" s="35" t="s">
        <v>221</v>
      </c>
      <c r="M16" s="59"/>
    </row>
    <row r="17" spans="10:13" ht="13.5" x14ac:dyDescent="0.2">
      <c r="J17" s="27" t="s">
        <v>25</v>
      </c>
      <c r="K17" s="160"/>
      <c r="L17" s="35" t="s">
        <v>125</v>
      </c>
      <c r="M17" s="59"/>
    </row>
    <row r="18" spans="10:13" ht="13.5" x14ac:dyDescent="0.2">
      <c r="J18" s="27" t="s">
        <v>25</v>
      </c>
      <c r="K18" s="160" t="s">
        <v>93</v>
      </c>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175" t="s">
        <v>25</v>
      </c>
      <c r="K22" s="160" t="s">
        <v>539</v>
      </c>
      <c r="L22" s="35" t="s">
        <v>47</v>
      </c>
      <c r="M22" s="59"/>
    </row>
    <row r="23" spans="10:13" ht="13.5" x14ac:dyDescent="0.2">
      <c r="J23" s="27" t="s">
        <v>25</v>
      </c>
      <c r="K23" s="160" t="s">
        <v>95</v>
      </c>
      <c r="L23" s="35" t="s">
        <v>152</v>
      </c>
      <c r="M23" s="59"/>
    </row>
    <row r="24" spans="10:13" ht="13.5" x14ac:dyDescent="0.2">
      <c r="J24" s="175" t="s">
        <v>25</v>
      </c>
      <c r="K24" s="160"/>
      <c r="L24" s="35" t="s">
        <v>22</v>
      </c>
      <c r="M24" s="59"/>
    </row>
    <row r="25" spans="10:13" ht="13.5" x14ac:dyDescent="0.2">
      <c r="J25" s="175" t="s">
        <v>25</v>
      </c>
      <c r="K25" s="160"/>
      <c r="L25" s="35" t="s">
        <v>204</v>
      </c>
      <c r="M25" s="59"/>
    </row>
    <row r="26" spans="10:13" ht="13.5" x14ac:dyDescent="0.2">
      <c r="J26" s="175" t="s">
        <v>25</v>
      </c>
      <c r="K26" s="160"/>
      <c r="L26" s="35" t="s">
        <v>57</v>
      </c>
      <c r="M26" s="59"/>
    </row>
    <row r="27" spans="10:13" ht="13.5" x14ac:dyDescent="0.2">
      <c r="J27" s="175" t="s">
        <v>26</v>
      </c>
      <c r="K27" s="160"/>
      <c r="L27" s="35" t="s">
        <v>40</v>
      </c>
      <c r="M27" s="59"/>
    </row>
    <row r="28" spans="10:13" ht="13.5" x14ac:dyDescent="0.2">
      <c r="J28" s="175" t="s">
        <v>26</v>
      </c>
      <c r="K28" s="160"/>
      <c r="L28" s="35" t="s">
        <v>88</v>
      </c>
      <c r="M28" s="59"/>
    </row>
    <row r="29" spans="10:13" ht="13.5" x14ac:dyDescent="0.2">
      <c r="J29" s="175" t="s">
        <v>26</v>
      </c>
      <c r="K29" s="160"/>
      <c r="L29" s="35" t="s">
        <v>208</v>
      </c>
      <c r="M29" s="59"/>
    </row>
    <row r="30" spans="10:13" ht="13.5" x14ac:dyDescent="0.2">
      <c r="J30" s="175" t="s">
        <v>26</v>
      </c>
      <c r="K30" s="160"/>
      <c r="L30" s="35" t="s">
        <v>1</v>
      </c>
      <c r="M30" s="59"/>
    </row>
    <row r="31" spans="10:13" ht="13.5" x14ac:dyDescent="0.2">
      <c r="J31" s="175" t="s">
        <v>26</v>
      </c>
      <c r="K31" s="160"/>
      <c r="L31" s="35" t="s">
        <v>356</v>
      </c>
      <c r="M31" s="59"/>
    </row>
    <row r="32" spans="10:13" ht="13.5" x14ac:dyDescent="0.2">
      <c r="J32" s="175" t="s">
        <v>26</v>
      </c>
      <c r="K32" s="160"/>
      <c r="L32" s="35" t="s">
        <v>476</v>
      </c>
      <c r="M32" s="59"/>
    </row>
    <row r="33" spans="10:18" ht="13.5" x14ac:dyDescent="0.2">
      <c r="J33" s="37"/>
      <c r="K33" s="160"/>
      <c r="L33" s="35"/>
      <c r="M33" s="59"/>
    </row>
    <row r="34" spans="10:18" ht="13.5" x14ac:dyDescent="0.2">
      <c r="J34" s="37"/>
      <c r="K34" s="160"/>
      <c r="L34" s="35"/>
      <c r="M34" s="59"/>
      <c r="N34" s="153" t="s">
        <v>443</v>
      </c>
      <c r="O34" s="60" t="s">
        <v>178</v>
      </c>
      <c r="P34" s="60" t="s">
        <v>141</v>
      </c>
      <c r="Q34" s="59" t="s">
        <v>155</v>
      </c>
      <c r="R34" s="153" t="s">
        <v>443</v>
      </c>
    </row>
    <row r="35" spans="10:18" ht="13.5" x14ac:dyDescent="0.2">
      <c r="J35" s="37"/>
      <c r="K35" s="160"/>
      <c r="L35" s="35"/>
      <c r="M35" s="59"/>
      <c r="N35" s="59"/>
      <c r="O35" s="60" t="s">
        <v>60</v>
      </c>
      <c r="P35" s="60" t="s">
        <v>62</v>
      </c>
      <c r="Q35" s="59" t="s">
        <v>124</v>
      </c>
    </row>
    <row r="36" spans="10:18" ht="13.5" x14ac:dyDescent="0.2">
      <c r="J36" s="37"/>
      <c r="K36" s="160"/>
      <c r="L36" s="35"/>
      <c r="M36" s="59"/>
      <c r="N36" s="59"/>
      <c r="O36" s="59"/>
      <c r="P36" s="59"/>
      <c r="Q36" s="59"/>
    </row>
    <row r="37" spans="10:18" ht="13.5" x14ac:dyDescent="0.2">
      <c r="J37" s="37"/>
      <c r="K37" s="160"/>
      <c r="L37" s="35"/>
      <c r="M37" s="59"/>
      <c r="N37" s="59"/>
      <c r="O37" s="59"/>
      <c r="P37" s="60" t="s">
        <v>261</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156</v>
      </c>
    </row>
    <row r="40" spans="10:18" ht="13.5" x14ac:dyDescent="0.2">
      <c r="J40" s="37"/>
      <c r="K40" s="160"/>
      <c r="L40" s="35"/>
      <c r="M40" s="59"/>
      <c r="N40" s="177"/>
    </row>
    <row r="41" spans="10:18" ht="13.5" x14ac:dyDescent="0.2">
      <c r="J41" s="37"/>
      <c r="K41" s="160"/>
      <c r="L41" s="35"/>
      <c r="M41" s="59"/>
      <c r="N41" s="177"/>
    </row>
    <row r="42" spans="10:18" x14ac:dyDescent="0.2">
      <c r="J42" s="350"/>
      <c r="K42" s="351"/>
      <c r="L42" s="351"/>
      <c r="M42" s="352"/>
      <c r="N42" s="178"/>
      <c r="O42" s="59"/>
      <c r="P42" s="60" t="s">
        <v>522</v>
      </c>
      <c r="Q42" s="59"/>
    </row>
    <row r="43" spans="10:18" x14ac:dyDescent="0.2">
      <c r="J43" s="353"/>
      <c r="K43" s="354"/>
      <c r="L43" s="354"/>
      <c r="M43" s="355"/>
      <c r="N43" s="178"/>
      <c r="O43" s="59"/>
      <c r="P43" s="59"/>
      <c r="Q43" s="59"/>
    </row>
    <row r="44" spans="10:18" x14ac:dyDescent="0.2">
      <c r="J44" s="353"/>
      <c r="K44" s="354"/>
      <c r="L44" s="354"/>
      <c r="M44" s="355"/>
      <c r="N44" s="178"/>
      <c r="O44" s="59">
        <v>1</v>
      </c>
      <c r="P44" s="60" t="s">
        <v>62</v>
      </c>
      <c r="Q44" s="60" t="s">
        <v>488</v>
      </c>
    </row>
    <row r="45" spans="10:18" x14ac:dyDescent="0.2">
      <c r="J45" s="353"/>
      <c r="K45" s="354"/>
      <c r="L45" s="354"/>
      <c r="M45" s="355"/>
      <c r="N45" s="178"/>
      <c r="O45" s="59">
        <v>2</v>
      </c>
      <c r="P45" s="60" t="s">
        <v>178</v>
      </c>
      <c r="Q45" s="60" t="s">
        <v>487</v>
      </c>
    </row>
    <row r="46" spans="10:18" x14ac:dyDescent="0.2">
      <c r="J46" s="353"/>
      <c r="K46" s="354"/>
      <c r="L46" s="354"/>
      <c r="M46" s="355"/>
      <c r="N46" s="178"/>
      <c r="O46" s="59">
        <v>3</v>
      </c>
      <c r="P46" s="60" t="s">
        <v>155</v>
      </c>
      <c r="Q46" s="60" t="s">
        <v>486</v>
      </c>
    </row>
    <row r="47" spans="10:18" x14ac:dyDescent="0.2">
      <c r="J47" s="353"/>
      <c r="K47" s="354"/>
      <c r="L47" s="354"/>
      <c r="M47" s="355"/>
      <c r="N47" s="178"/>
      <c r="O47" s="59">
        <v>4</v>
      </c>
      <c r="P47" s="60" t="s">
        <v>60</v>
      </c>
      <c r="Q47" s="60" t="s">
        <v>485</v>
      </c>
    </row>
    <row r="48" spans="10:18" x14ac:dyDescent="0.2">
      <c r="J48" s="353"/>
      <c r="K48" s="354"/>
      <c r="L48" s="354"/>
      <c r="M48" s="355"/>
      <c r="N48" s="177"/>
      <c r="O48" s="59">
        <v>5</v>
      </c>
      <c r="P48" s="60" t="s">
        <v>124</v>
      </c>
      <c r="Q48" s="60" t="s">
        <v>484</v>
      </c>
    </row>
    <row r="49" spans="10:17" x14ac:dyDescent="0.2">
      <c r="J49" s="353"/>
      <c r="K49" s="354"/>
      <c r="L49" s="354"/>
      <c r="M49" s="355"/>
      <c r="N49" s="177"/>
    </row>
    <row r="50" spans="10:17" x14ac:dyDescent="0.2">
      <c r="J50" s="353"/>
      <c r="K50" s="354"/>
      <c r="L50" s="354"/>
      <c r="M50" s="355"/>
      <c r="N50" s="178"/>
      <c r="O50" s="59"/>
      <c r="P50" s="59"/>
      <c r="Q50" s="59"/>
    </row>
    <row r="51" spans="10:17" x14ac:dyDescent="0.2">
      <c r="J51" s="353"/>
      <c r="K51" s="354"/>
      <c r="L51" s="354"/>
      <c r="M51" s="355"/>
      <c r="N51" s="178"/>
      <c r="O51" s="59"/>
      <c r="P51" s="59"/>
      <c r="Q51" s="59"/>
    </row>
    <row r="52" spans="10:17" x14ac:dyDescent="0.2">
      <c r="J52" s="353"/>
      <c r="K52" s="354"/>
      <c r="L52" s="354"/>
      <c r="M52" s="355"/>
      <c r="N52" s="179"/>
      <c r="O52" s="59"/>
      <c r="P52" s="59"/>
      <c r="Q52" s="59"/>
    </row>
    <row r="53" spans="10:17" x14ac:dyDescent="0.2">
      <c r="J53" s="353"/>
      <c r="K53" s="354"/>
      <c r="L53" s="354"/>
      <c r="M53" s="355"/>
      <c r="N53" s="176"/>
      <c r="O53" s="59"/>
      <c r="P53" s="59"/>
      <c r="Q53" s="59"/>
    </row>
    <row r="54" spans="10:17" x14ac:dyDescent="0.2">
      <c r="J54" s="356"/>
      <c r="K54" s="357"/>
      <c r="L54" s="357"/>
      <c r="M54" s="358"/>
      <c r="N54" s="178"/>
      <c r="O54" s="59"/>
      <c r="P54" s="59"/>
      <c r="Q54" s="59"/>
    </row>
    <row r="55" spans="10:17" x14ac:dyDescent="0.2">
      <c r="J55" s="350"/>
      <c r="K55" s="351"/>
      <c r="L55" s="351"/>
      <c r="M55" s="352"/>
      <c r="N55" s="178"/>
      <c r="O55" s="59"/>
      <c r="P55" s="59"/>
      <c r="Q55" s="59"/>
    </row>
    <row r="56" spans="10:17" x14ac:dyDescent="0.2">
      <c r="J56" s="353"/>
      <c r="K56" s="354"/>
      <c r="L56" s="354"/>
      <c r="M56" s="355"/>
      <c r="N56" s="177"/>
    </row>
    <row r="57" spans="10:17" x14ac:dyDescent="0.2">
      <c r="J57" s="353"/>
      <c r="K57" s="354"/>
      <c r="L57" s="354"/>
      <c r="M57" s="355"/>
      <c r="N57" s="177"/>
    </row>
    <row r="58" spans="10:17" x14ac:dyDescent="0.2">
      <c r="J58" s="353"/>
      <c r="K58" s="354"/>
      <c r="L58" s="354"/>
      <c r="M58" s="355"/>
      <c r="N58" s="177"/>
    </row>
    <row r="59" spans="10:17" x14ac:dyDescent="0.2">
      <c r="J59" s="353"/>
      <c r="K59" s="354"/>
      <c r="L59" s="354"/>
      <c r="M59" s="355"/>
      <c r="N59" s="177"/>
    </row>
    <row r="60" spans="10:17" x14ac:dyDescent="0.2">
      <c r="J60" s="353"/>
      <c r="K60" s="354"/>
      <c r="L60" s="354"/>
      <c r="M60" s="355"/>
      <c r="N60" s="177"/>
    </row>
    <row r="61" spans="10:17" x14ac:dyDescent="0.2">
      <c r="J61" s="353"/>
      <c r="K61" s="354"/>
      <c r="L61" s="354"/>
      <c r="M61" s="355"/>
      <c r="N61" s="177"/>
    </row>
    <row r="62" spans="10:17" x14ac:dyDescent="0.2">
      <c r="J62" s="353"/>
      <c r="K62" s="354"/>
      <c r="L62" s="354"/>
      <c r="M62" s="355"/>
      <c r="N62" s="177"/>
    </row>
    <row r="63" spans="10:17" x14ac:dyDescent="0.2">
      <c r="J63" s="353"/>
      <c r="K63" s="354"/>
      <c r="L63" s="354"/>
      <c r="M63" s="355"/>
      <c r="N63" s="177"/>
    </row>
    <row r="64" spans="10:17" x14ac:dyDescent="0.2">
      <c r="J64" s="353"/>
      <c r="K64" s="354"/>
      <c r="L64" s="354"/>
      <c r="M64" s="355"/>
      <c r="N64" s="177"/>
    </row>
    <row r="65" spans="10:13" x14ac:dyDescent="0.2">
      <c r="J65" s="353"/>
      <c r="K65" s="354"/>
      <c r="L65" s="354"/>
      <c r="M65" s="355"/>
    </row>
    <row r="66" spans="10:13" x14ac:dyDescent="0.2">
      <c r="J66" s="356"/>
      <c r="K66" s="357"/>
      <c r="L66" s="357"/>
      <c r="M66" s="358"/>
    </row>
  </sheetData>
  <mergeCells count="3">
    <mergeCell ref="D2:F2"/>
    <mergeCell ref="J42:M54"/>
    <mergeCell ref="J55:M66"/>
  </mergeCells>
  <phoneticPr fontId="14" type="noConversion"/>
  <conditionalFormatting sqref="J15 J17:J20">
    <cfRule type="cellIs" dxfId="64" priority="1" stopIfTrue="1" operator="equal">
      <formula>0</formula>
    </cfRule>
  </conditionalFormatting>
  <conditionalFormatting sqref="J22 J12 J14 J24:J28">
    <cfRule type="cellIs" dxfId="63" priority="13" stopIfTrue="1" operator="equal">
      <formula>0</formula>
    </cfRule>
  </conditionalFormatting>
  <conditionalFormatting sqref="J7:J9">
    <cfRule type="cellIs" dxfId="62" priority="12" stopIfTrue="1" operator="equal">
      <formula>0</formula>
    </cfRule>
  </conditionalFormatting>
  <conditionalFormatting sqref="J30:J32">
    <cfRule type="cellIs" dxfId="61" priority="11" stopIfTrue="1" operator="equal">
      <formula>0</formula>
    </cfRule>
  </conditionalFormatting>
  <conditionalFormatting sqref="J23">
    <cfRule type="cellIs" dxfId="60" priority="10" stopIfTrue="1" operator="equal">
      <formula>0</formula>
    </cfRule>
  </conditionalFormatting>
  <conditionalFormatting sqref="J16">
    <cfRule type="cellIs" dxfId="59" priority="9" stopIfTrue="1" operator="equal">
      <formula>0</formula>
    </cfRule>
  </conditionalFormatting>
  <conditionalFormatting sqref="J4">
    <cfRule type="cellIs" dxfId="58" priority="8" stopIfTrue="1" operator="equal">
      <formula>0</formula>
    </cfRule>
  </conditionalFormatting>
  <conditionalFormatting sqref="J10">
    <cfRule type="cellIs" dxfId="57" priority="7" stopIfTrue="1" operator="equal">
      <formula>0</formula>
    </cfRule>
  </conditionalFormatting>
  <conditionalFormatting sqref="J11">
    <cfRule type="cellIs" dxfId="56" priority="6" stopIfTrue="1" operator="equal">
      <formula>0</formula>
    </cfRule>
  </conditionalFormatting>
  <conditionalFormatting sqref="J13">
    <cfRule type="cellIs" dxfId="55" priority="5" stopIfTrue="1" operator="equal">
      <formula>0</formula>
    </cfRule>
  </conditionalFormatting>
  <conditionalFormatting sqref="J21">
    <cfRule type="cellIs" dxfId="54" priority="4" stopIfTrue="1" operator="equal">
      <formula>0</formula>
    </cfRule>
  </conditionalFormatting>
  <conditionalFormatting sqref="J5:J6">
    <cfRule type="cellIs" dxfId="53" priority="3" stopIfTrue="1" operator="equal">
      <formula>0</formula>
    </cfRule>
  </conditionalFormatting>
  <conditionalFormatting sqref="J29">
    <cfRule type="cellIs" dxfId="52" priority="2" stopIfTrue="1" operator="equal">
      <formula>0</formula>
    </cfRule>
  </conditionalFormatting>
  <pageMargins left="0.7" right="0.7" top="0.75" bottom="0.75" header="0.3" footer="0.3"/>
  <pageSetup paperSize="9" scale="70" orientation="portrait" r:id="rId1"/>
  <rowBreaks count="2" manualBreakCount="2">
    <brk id="74" max="16383" man="1"/>
    <brk id="158" max="15" man="1"/>
  </rowBreaks>
  <colBreaks count="1" manualBreakCount="1">
    <brk id="9"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D1:R66"/>
  <sheetViews>
    <sheetView view="pageBreakPreview" zoomScale="60" zoomScaleNormal="90" workbookViewId="0">
      <selection activeCell="P12" sqref="P12"/>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8" customWidth="1"/>
    <col min="16" max="16" width="11.42578125" bestFit="1" customWidth="1"/>
    <col min="17" max="17" width="11.5703125" customWidth="1"/>
  </cols>
  <sheetData>
    <row r="1" spans="4:13" ht="13.5" thickBot="1" x14ac:dyDescent="0.25"/>
    <row r="2" spans="4:13" ht="13.5" thickBot="1" x14ac:dyDescent="0.25">
      <c r="D2" s="389" t="s">
        <v>546</v>
      </c>
      <c r="E2" s="390"/>
      <c r="F2" s="391"/>
    </row>
    <row r="4" spans="4:13" ht="13.5" x14ac:dyDescent="0.2">
      <c r="J4" s="190" t="s">
        <v>30</v>
      </c>
      <c r="K4" s="160" t="s">
        <v>96</v>
      </c>
      <c r="L4" s="35" t="s">
        <v>23</v>
      </c>
      <c r="M4" s="59"/>
    </row>
    <row r="5" spans="4:13" ht="13.5" x14ac:dyDescent="0.2">
      <c r="J5" s="190" t="s">
        <v>30</v>
      </c>
      <c r="K5" s="160"/>
      <c r="L5" s="35" t="s">
        <v>344</v>
      </c>
      <c r="M5" s="59"/>
    </row>
    <row r="6" spans="4:13" ht="13.5" x14ac:dyDescent="0.2">
      <c r="J6" s="190"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t="s">
        <v>98</v>
      </c>
      <c r="L9" s="35" t="s">
        <v>150</v>
      </c>
      <c r="M9" s="59"/>
    </row>
    <row r="10" spans="4:13" ht="13.5" x14ac:dyDescent="0.2">
      <c r="J10" s="27" t="s">
        <v>29</v>
      </c>
      <c r="K10" s="160"/>
      <c r="L10" s="35" t="s">
        <v>207</v>
      </c>
      <c r="M10" s="59"/>
    </row>
    <row r="11" spans="4:13" ht="13.5" x14ac:dyDescent="0.2">
      <c r="J11" s="27" t="s">
        <v>29</v>
      </c>
      <c r="K11" s="160" t="s">
        <v>95</v>
      </c>
      <c r="L11" s="35" t="s">
        <v>149</v>
      </c>
      <c r="M11" s="59"/>
    </row>
    <row r="12" spans="4:13" ht="13.5" x14ac:dyDescent="0.2">
      <c r="J12" s="191" t="s">
        <v>29</v>
      </c>
      <c r="K12" s="160" t="s">
        <v>94</v>
      </c>
      <c r="L12" s="35" t="s">
        <v>123</v>
      </c>
      <c r="M12" s="59"/>
    </row>
    <row r="13" spans="4:13" ht="13.5" x14ac:dyDescent="0.2">
      <c r="J13" s="191" t="s">
        <v>25</v>
      </c>
      <c r="K13" s="160"/>
      <c r="L13" s="35" t="s">
        <v>113</v>
      </c>
      <c r="M13" s="59"/>
    </row>
    <row r="14" spans="4:13" ht="13.5" x14ac:dyDescent="0.2">
      <c r="J14" s="191" t="s">
        <v>25</v>
      </c>
      <c r="K14" s="160"/>
      <c r="L14" s="35" t="s">
        <v>222</v>
      </c>
      <c r="M14" s="59"/>
    </row>
    <row r="15" spans="4:13" ht="13.5" x14ac:dyDescent="0.2">
      <c r="J15" s="191" t="s">
        <v>25</v>
      </c>
      <c r="K15" s="160" t="s">
        <v>93</v>
      </c>
      <c r="L15" s="35" t="s">
        <v>232</v>
      </c>
      <c r="M15" s="59"/>
    </row>
    <row r="16" spans="4:13" ht="13.5" x14ac:dyDescent="0.2">
      <c r="J16" s="27" t="s">
        <v>25</v>
      </c>
      <c r="K16" s="160" t="s">
        <v>118</v>
      </c>
      <c r="L16" s="35" t="s">
        <v>221</v>
      </c>
      <c r="M16" s="59"/>
    </row>
    <row r="17" spans="10:13" ht="13.5" x14ac:dyDescent="0.2">
      <c r="J17" s="27" t="s">
        <v>25</v>
      </c>
      <c r="K17" s="160"/>
      <c r="L17" s="35" t="s">
        <v>125</v>
      </c>
      <c r="M17" s="59"/>
    </row>
    <row r="18" spans="10:13" ht="13.5" x14ac:dyDescent="0.2">
      <c r="J18" s="27" t="s">
        <v>25</v>
      </c>
      <c r="K18" s="160" t="s">
        <v>118</v>
      </c>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191" t="s">
        <v>25</v>
      </c>
      <c r="K22" s="160"/>
      <c r="L22" s="35" t="s">
        <v>47</v>
      </c>
      <c r="M22" s="59"/>
    </row>
    <row r="23" spans="10:13" ht="13.5" x14ac:dyDescent="0.2">
      <c r="J23" s="27" t="s">
        <v>25</v>
      </c>
      <c r="K23" s="160"/>
      <c r="L23" s="35" t="s">
        <v>152</v>
      </c>
      <c r="M23" s="59"/>
    </row>
    <row r="24" spans="10:13" ht="13.5" x14ac:dyDescent="0.2">
      <c r="J24" s="191" t="s">
        <v>25</v>
      </c>
      <c r="K24" s="160"/>
      <c r="L24" s="35" t="s">
        <v>22</v>
      </c>
      <c r="M24" s="59"/>
    </row>
    <row r="25" spans="10:13" ht="13.5" x14ac:dyDescent="0.2">
      <c r="J25" s="191" t="s">
        <v>25</v>
      </c>
      <c r="K25" s="160"/>
      <c r="L25" s="35" t="s">
        <v>204</v>
      </c>
      <c r="M25" s="59"/>
    </row>
    <row r="26" spans="10:13" ht="13.5" x14ac:dyDescent="0.2">
      <c r="J26" s="191" t="s">
        <v>25</v>
      </c>
      <c r="K26" s="160"/>
      <c r="L26" s="35" t="s">
        <v>57</v>
      </c>
      <c r="M26" s="59"/>
    </row>
    <row r="27" spans="10:13" ht="13.5" x14ac:dyDescent="0.2">
      <c r="J27" s="191" t="s">
        <v>26</v>
      </c>
      <c r="K27" s="160"/>
      <c r="L27" s="35" t="s">
        <v>40</v>
      </c>
      <c r="M27" s="59"/>
    </row>
    <row r="28" spans="10:13" ht="13.5" x14ac:dyDescent="0.2">
      <c r="J28" s="191" t="s">
        <v>26</v>
      </c>
      <c r="K28" s="160"/>
      <c r="L28" s="35" t="s">
        <v>88</v>
      </c>
      <c r="M28" s="59"/>
    </row>
    <row r="29" spans="10:13" ht="13.5" x14ac:dyDescent="0.2">
      <c r="J29" s="191" t="s">
        <v>26</v>
      </c>
      <c r="K29" s="160"/>
      <c r="L29" s="35" t="s">
        <v>208</v>
      </c>
      <c r="M29" s="59"/>
    </row>
    <row r="30" spans="10:13" ht="13.5" x14ac:dyDescent="0.2">
      <c r="J30" s="191" t="s">
        <v>26</v>
      </c>
      <c r="K30" s="160"/>
      <c r="L30" s="35" t="s">
        <v>1</v>
      </c>
      <c r="M30" s="59"/>
    </row>
    <row r="31" spans="10:13" ht="13.5" x14ac:dyDescent="0.2">
      <c r="J31" s="191" t="s">
        <v>26</v>
      </c>
      <c r="K31" s="160"/>
      <c r="L31" s="35" t="s">
        <v>356</v>
      </c>
      <c r="M31" s="59"/>
    </row>
    <row r="32" spans="10:13" ht="13.5" x14ac:dyDescent="0.2">
      <c r="J32" s="191" t="s">
        <v>26</v>
      </c>
      <c r="K32" s="160"/>
      <c r="L32" s="35" t="s">
        <v>476</v>
      </c>
      <c r="M32" s="59"/>
    </row>
    <row r="33" spans="10:18" ht="13.5" x14ac:dyDescent="0.2">
      <c r="J33" s="37"/>
      <c r="K33" s="160"/>
      <c r="L33" s="35"/>
      <c r="M33" s="59"/>
    </row>
    <row r="34" spans="10:18" ht="13.5" x14ac:dyDescent="0.2">
      <c r="J34" s="37"/>
      <c r="K34" s="160"/>
      <c r="L34" s="35"/>
      <c r="M34" s="59"/>
      <c r="N34" s="153" t="s">
        <v>549</v>
      </c>
      <c r="O34" s="60" t="s">
        <v>141</v>
      </c>
      <c r="P34" s="60" t="s">
        <v>261</v>
      </c>
      <c r="Q34" s="59" t="s">
        <v>155</v>
      </c>
      <c r="R34" s="153" t="s">
        <v>550</v>
      </c>
    </row>
    <row r="35" spans="10:18" ht="13.5" x14ac:dyDescent="0.2">
      <c r="J35" s="37"/>
      <c r="K35" s="160"/>
      <c r="L35" s="35"/>
      <c r="M35" s="59"/>
      <c r="N35" s="59"/>
      <c r="O35" s="60" t="s">
        <v>60</v>
      </c>
      <c r="P35" s="60" t="s">
        <v>421</v>
      </c>
      <c r="Q35" s="59" t="s">
        <v>124</v>
      </c>
    </row>
    <row r="36" spans="10:18" ht="13.5" x14ac:dyDescent="0.2">
      <c r="J36" s="37"/>
      <c r="K36" s="160"/>
      <c r="L36" s="35"/>
      <c r="M36" s="59"/>
      <c r="N36" s="59"/>
      <c r="O36" s="59"/>
      <c r="P36" s="59"/>
      <c r="Q36" s="59"/>
    </row>
    <row r="37" spans="10:18" ht="13.5" x14ac:dyDescent="0.2">
      <c r="J37" s="37"/>
      <c r="K37" s="160"/>
      <c r="L37" s="35"/>
      <c r="M37" s="59"/>
      <c r="N37" s="59"/>
      <c r="O37" s="59"/>
      <c r="P37" s="60" t="s">
        <v>547</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156</v>
      </c>
    </row>
    <row r="40" spans="10:18" ht="13.5" x14ac:dyDescent="0.2">
      <c r="J40" s="37"/>
      <c r="K40" s="160"/>
      <c r="L40" s="35"/>
      <c r="M40" s="59"/>
      <c r="N40" s="193"/>
    </row>
    <row r="41" spans="10:18" ht="13.5" x14ac:dyDescent="0.2">
      <c r="J41" s="37"/>
      <c r="K41" s="160"/>
      <c r="L41" s="35"/>
      <c r="M41" s="59"/>
      <c r="N41" s="193"/>
    </row>
    <row r="42" spans="10:18" x14ac:dyDescent="0.2">
      <c r="J42" s="350"/>
      <c r="K42" s="351"/>
      <c r="L42" s="351"/>
      <c r="M42" s="352"/>
      <c r="N42" s="194"/>
      <c r="O42" s="59"/>
      <c r="P42" s="60" t="s">
        <v>548</v>
      </c>
      <c r="Q42" s="59"/>
    </row>
    <row r="43" spans="10:18" x14ac:dyDescent="0.2">
      <c r="J43" s="353"/>
      <c r="K43" s="354"/>
      <c r="L43" s="354"/>
      <c r="M43" s="355"/>
      <c r="N43" s="194"/>
      <c r="O43" s="59"/>
      <c r="P43" s="59"/>
      <c r="Q43" s="59"/>
    </row>
    <row r="44" spans="10:18" x14ac:dyDescent="0.2">
      <c r="J44" s="353"/>
      <c r="K44" s="354"/>
      <c r="L44" s="354"/>
      <c r="M44" s="355"/>
      <c r="N44" s="194"/>
      <c r="O44" s="59">
        <v>1</v>
      </c>
      <c r="P44" s="60" t="s">
        <v>421</v>
      </c>
      <c r="Q44" s="60" t="s">
        <v>488</v>
      </c>
    </row>
    <row r="45" spans="10:18" x14ac:dyDescent="0.2">
      <c r="J45" s="353"/>
      <c r="K45" s="354"/>
      <c r="L45" s="354"/>
      <c r="M45" s="355"/>
      <c r="N45" s="194"/>
      <c r="O45" s="59">
        <v>2</v>
      </c>
      <c r="P45" s="60" t="s">
        <v>141</v>
      </c>
      <c r="Q45" s="60" t="s">
        <v>487</v>
      </c>
    </row>
    <row r="46" spans="10:18" x14ac:dyDescent="0.2">
      <c r="J46" s="353"/>
      <c r="K46" s="354"/>
      <c r="L46" s="354"/>
      <c r="M46" s="355"/>
      <c r="N46" s="194"/>
      <c r="O46" s="59">
        <v>3</v>
      </c>
      <c r="P46" s="60" t="s">
        <v>155</v>
      </c>
      <c r="Q46" s="60" t="s">
        <v>486</v>
      </c>
    </row>
    <row r="47" spans="10:18" x14ac:dyDescent="0.2">
      <c r="J47" s="353"/>
      <c r="K47" s="354"/>
      <c r="L47" s="354"/>
      <c r="M47" s="355"/>
      <c r="N47" s="194"/>
      <c r="O47" s="59">
        <v>4</v>
      </c>
      <c r="P47" s="60" t="s">
        <v>60</v>
      </c>
      <c r="Q47" s="60" t="s">
        <v>485</v>
      </c>
    </row>
    <row r="48" spans="10:18" x14ac:dyDescent="0.2">
      <c r="J48" s="353"/>
      <c r="K48" s="354"/>
      <c r="L48" s="354"/>
      <c r="M48" s="355"/>
      <c r="N48" s="193"/>
      <c r="O48" s="59">
        <v>5</v>
      </c>
      <c r="P48" s="60" t="s">
        <v>124</v>
      </c>
      <c r="Q48" s="60" t="s">
        <v>484</v>
      </c>
    </row>
    <row r="49" spans="10:17" x14ac:dyDescent="0.2">
      <c r="J49" s="353"/>
      <c r="K49" s="354"/>
      <c r="L49" s="354"/>
      <c r="M49" s="355"/>
      <c r="N49" s="193"/>
    </row>
    <row r="50" spans="10:17" x14ac:dyDescent="0.2">
      <c r="J50" s="353"/>
      <c r="K50" s="354"/>
      <c r="L50" s="354"/>
      <c r="M50" s="355"/>
      <c r="N50" s="194"/>
      <c r="O50" s="59"/>
      <c r="P50" s="59"/>
      <c r="Q50" s="59"/>
    </row>
    <row r="51" spans="10:17" x14ac:dyDescent="0.2">
      <c r="J51" s="353"/>
      <c r="K51" s="354"/>
      <c r="L51" s="354"/>
      <c r="M51" s="355"/>
      <c r="N51" s="194"/>
      <c r="O51" s="59"/>
      <c r="P51" s="59"/>
      <c r="Q51" s="59"/>
    </row>
    <row r="52" spans="10:17" x14ac:dyDescent="0.2">
      <c r="J52" s="353"/>
      <c r="K52" s="354"/>
      <c r="L52" s="354"/>
      <c r="M52" s="355"/>
      <c r="N52" s="195"/>
      <c r="O52" s="59"/>
      <c r="P52" s="59"/>
      <c r="Q52" s="59"/>
    </row>
    <row r="53" spans="10:17" x14ac:dyDescent="0.2">
      <c r="J53" s="353"/>
      <c r="K53" s="354"/>
      <c r="L53" s="354"/>
      <c r="M53" s="355"/>
      <c r="N53" s="192"/>
      <c r="O53" s="59"/>
      <c r="P53" s="59"/>
      <c r="Q53" s="59"/>
    </row>
    <row r="54" spans="10:17" x14ac:dyDescent="0.2">
      <c r="J54" s="356"/>
      <c r="K54" s="357"/>
      <c r="L54" s="357"/>
      <c r="M54" s="358"/>
      <c r="N54" s="194"/>
      <c r="O54" s="59"/>
      <c r="P54" s="59"/>
      <c r="Q54" s="59"/>
    </row>
    <row r="55" spans="10:17" x14ac:dyDescent="0.2">
      <c r="J55" s="350"/>
      <c r="K55" s="351"/>
      <c r="L55" s="351"/>
      <c r="M55" s="352"/>
      <c r="N55" s="194"/>
      <c r="O55" s="59"/>
      <c r="P55" s="59"/>
      <c r="Q55" s="59"/>
    </row>
    <row r="56" spans="10:17" x14ac:dyDescent="0.2">
      <c r="J56" s="353"/>
      <c r="K56" s="354"/>
      <c r="L56" s="354"/>
      <c r="M56" s="355"/>
      <c r="N56" s="193"/>
    </row>
    <row r="57" spans="10:17" x14ac:dyDescent="0.2">
      <c r="J57" s="353"/>
      <c r="K57" s="354"/>
      <c r="L57" s="354"/>
      <c r="M57" s="355"/>
      <c r="N57" s="193"/>
    </row>
    <row r="58" spans="10:17" x14ac:dyDescent="0.2">
      <c r="J58" s="353"/>
      <c r="K58" s="354"/>
      <c r="L58" s="354"/>
      <c r="M58" s="355"/>
      <c r="N58" s="193"/>
    </row>
    <row r="59" spans="10:17" x14ac:dyDescent="0.2">
      <c r="J59" s="353"/>
      <c r="K59" s="354"/>
      <c r="L59" s="354"/>
      <c r="M59" s="355"/>
      <c r="N59" s="193"/>
    </row>
    <row r="60" spans="10:17" x14ac:dyDescent="0.2">
      <c r="J60" s="353"/>
      <c r="K60" s="354"/>
      <c r="L60" s="354"/>
      <c r="M60" s="355"/>
      <c r="N60" s="193"/>
    </row>
    <row r="61" spans="10:17" x14ac:dyDescent="0.2">
      <c r="J61" s="353"/>
      <c r="K61" s="354"/>
      <c r="L61" s="354"/>
      <c r="M61" s="355"/>
      <c r="N61" s="193"/>
    </row>
    <row r="62" spans="10:17" x14ac:dyDescent="0.2">
      <c r="J62" s="353"/>
      <c r="K62" s="354"/>
      <c r="L62" s="354"/>
      <c r="M62" s="355"/>
      <c r="N62" s="193"/>
    </row>
    <row r="63" spans="10:17" x14ac:dyDescent="0.2">
      <c r="J63" s="353"/>
      <c r="K63" s="354"/>
      <c r="L63" s="354"/>
      <c r="M63" s="355"/>
      <c r="N63" s="193"/>
    </row>
    <row r="64" spans="10:17" x14ac:dyDescent="0.2">
      <c r="J64" s="353"/>
      <c r="K64" s="354"/>
      <c r="L64" s="354"/>
      <c r="M64" s="355"/>
      <c r="N64" s="193"/>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51" priority="1" stopIfTrue="1" operator="equal">
      <formula>0</formula>
    </cfRule>
  </conditionalFormatting>
  <conditionalFormatting sqref="J22 J12 J14 J24:J28">
    <cfRule type="cellIs" dxfId="50" priority="13" stopIfTrue="1" operator="equal">
      <formula>0</formula>
    </cfRule>
  </conditionalFormatting>
  <conditionalFormatting sqref="J7:J9">
    <cfRule type="cellIs" dxfId="49" priority="12" stopIfTrue="1" operator="equal">
      <formula>0</formula>
    </cfRule>
  </conditionalFormatting>
  <conditionalFormatting sqref="J30:J32">
    <cfRule type="cellIs" dxfId="48" priority="11" stopIfTrue="1" operator="equal">
      <formula>0</formula>
    </cfRule>
  </conditionalFormatting>
  <conditionalFormatting sqref="J23">
    <cfRule type="cellIs" dxfId="47" priority="10" stopIfTrue="1" operator="equal">
      <formula>0</formula>
    </cfRule>
  </conditionalFormatting>
  <conditionalFormatting sqref="J16">
    <cfRule type="cellIs" dxfId="46" priority="9" stopIfTrue="1" operator="equal">
      <formula>0</formula>
    </cfRule>
  </conditionalFormatting>
  <conditionalFormatting sqref="J4">
    <cfRule type="cellIs" dxfId="45" priority="8" stopIfTrue="1" operator="equal">
      <formula>0</formula>
    </cfRule>
  </conditionalFormatting>
  <conditionalFormatting sqref="J10">
    <cfRule type="cellIs" dxfId="44" priority="7" stopIfTrue="1" operator="equal">
      <formula>0</formula>
    </cfRule>
  </conditionalFormatting>
  <conditionalFormatting sqref="J11">
    <cfRule type="cellIs" dxfId="43" priority="6" stopIfTrue="1" operator="equal">
      <formula>0</formula>
    </cfRule>
  </conditionalFormatting>
  <conditionalFormatting sqref="J13">
    <cfRule type="cellIs" dxfId="42" priority="5" stopIfTrue="1" operator="equal">
      <formula>0</formula>
    </cfRule>
  </conditionalFormatting>
  <conditionalFormatting sqref="J21">
    <cfRule type="cellIs" dxfId="41" priority="4" stopIfTrue="1" operator="equal">
      <formula>0</formula>
    </cfRule>
  </conditionalFormatting>
  <conditionalFormatting sqref="J5:J6">
    <cfRule type="cellIs" dxfId="40" priority="3" stopIfTrue="1" operator="equal">
      <formula>0</formula>
    </cfRule>
  </conditionalFormatting>
  <conditionalFormatting sqref="J29">
    <cfRule type="cellIs" dxfId="39" priority="2" stopIfTrue="1" operator="equal">
      <formula>0</formula>
    </cfRule>
  </conditionalFormatting>
  <pageMargins left="0.70866141732283472" right="0.70866141732283472" top="0.74803149606299213" bottom="0.74803149606299213" header="0.31496062992125984" footer="0.31496062992125984"/>
  <pageSetup paperSize="9" scale="65" orientation="portrait" horizontalDpi="4294967294" verticalDpi="4294967294" r:id="rId1"/>
  <rowBreaks count="1" manualBreakCount="1">
    <brk id="83" max="16383" man="1"/>
  </rowBreaks>
  <colBreaks count="1" manualBreakCount="1">
    <brk id="9" max="147"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D1:R66"/>
  <sheetViews>
    <sheetView view="pageBreakPreview" topLeftCell="A89" zoomScale="60" zoomScaleNormal="90" workbookViewId="0">
      <selection activeCell="J1" sqref="J1:S1048576"/>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8" customWidth="1"/>
    <col min="16" max="16" width="11.42578125" bestFit="1" customWidth="1"/>
    <col min="17" max="17" width="11.5703125" customWidth="1"/>
  </cols>
  <sheetData>
    <row r="1" spans="4:13" ht="13.5" thickBot="1" x14ac:dyDescent="0.25"/>
    <row r="2" spans="4:13" ht="13.5" thickBot="1" x14ac:dyDescent="0.25">
      <c r="D2" s="392" t="s">
        <v>193</v>
      </c>
      <c r="E2" s="393"/>
      <c r="F2" s="394"/>
    </row>
    <row r="4" spans="4:13" ht="13.5" x14ac:dyDescent="0.2">
      <c r="J4" s="196" t="s">
        <v>30</v>
      </c>
      <c r="K4" s="160" t="s">
        <v>96</v>
      </c>
      <c r="L4" s="35" t="s">
        <v>23</v>
      </c>
      <c r="M4" s="59"/>
    </row>
    <row r="5" spans="4:13" ht="13.5" x14ac:dyDescent="0.2">
      <c r="J5" s="196" t="s">
        <v>30</v>
      </c>
      <c r="K5" s="160"/>
      <c r="L5" s="35" t="s">
        <v>344</v>
      </c>
      <c r="M5" s="59"/>
    </row>
    <row r="6" spans="4:13" ht="13.5" x14ac:dyDescent="0.2">
      <c r="J6" s="196"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t="s">
        <v>95</v>
      </c>
      <c r="L9" s="35" t="s">
        <v>150</v>
      </c>
      <c r="M9" s="59"/>
    </row>
    <row r="10" spans="4:13" ht="13.5" x14ac:dyDescent="0.2">
      <c r="J10" s="27" t="s">
        <v>29</v>
      </c>
      <c r="K10" s="160"/>
      <c r="L10" s="35" t="s">
        <v>207</v>
      </c>
      <c r="M10" s="59"/>
    </row>
    <row r="11" spans="4:13" ht="13.5" x14ac:dyDescent="0.2">
      <c r="J11" s="27" t="s">
        <v>29</v>
      </c>
      <c r="K11" s="160" t="s">
        <v>118</v>
      </c>
      <c r="L11" s="35" t="s">
        <v>149</v>
      </c>
      <c r="M11" s="59"/>
    </row>
    <row r="12" spans="4:13" ht="13.5" x14ac:dyDescent="0.2">
      <c r="J12" s="197" t="s">
        <v>29</v>
      </c>
      <c r="K12" s="160" t="s">
        <v>94</v>
      </c>
      <c r="L12" s="35" t="s">
        <v>123</v>
      </c>
      <c r="M12" s="59"/>
    </row>
    <row r="13" spans="4:13" ht="13.5" x14ac:dyDescent="0.2">
      <c r="J13" s="197" t="s">
        <v>25</v>
      </c>
      <c r="K13" s="160"/>
      <c r="L13" s="35" t="s">
        <v>113</v>
      </c>
      <c r="M13" s="59"/>
    </row>
    <row r="14" spans="4:13" ht="13.5" x14ac:dyDescent="0.2">
      <c r="J14" s="197" t="s">
        <v>25</v>
      </c>
      <c r="K14" s="160"/>
      <c r="L14" s="35" t="s">
        <v>222</v>
      </c>
      <c r="M14" s="59"/>
    </row>
    <row r="15" spans="4:13" ht="13.5" x14ac:dyDescent="0.2">
      <c r="J15" s="197" t="s">
        <v>25</v>
      </c>
      <c r="K15" s="160" t="s">
        <v>98</v>
      </c>
      <c r="L15" s="35" t="s">
        <v>232</v>
      </c>
      <c r="M15" s="59"/>
    </row>
    <row r="16" spans="4:13" ht="13.5" x14ac:dyDescent="0.2">
      <c r="J16" s="27" t="s">
        <v>25</v>
      </c>
      <c r="K16" s="160" t="s">
        <v>118</v>
      </c>
      <c r="L16" s="35" t="s">
        <v>221</v>
      </c>
      <c r="M16" s="59"/>
    </row>
    <row r="17" spans="10:13" ht="13.5" x14ac:dyDescent="0.2">
      <c r="J17" s="27" t="s">
        <v>25</v>
      </c>
      <c r="K17" s="160"/>
      <c r="L17" s="35" t="s">
        <v>125</v>
      </c>
      <c r="M17" s="59"/>
    </row>
    <row r="18" spans="10:13" ht="13.5" x14ac:dyDescent="0.2">
      <c r="J18" s="27" t="s">
        <v>25</v>
      </c>
      <c r="K18" s="160" t="s">
        <v>93</v>
      </c>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197" t="s">
        <v>25</v>
      </c>
      <c r="K22" s="160"/>
      <c r="L22" s="35" t="s">
        <v>47</v>
      </c>
      <c r="M22" s="59"/>
    </row>
    <row r="23" spans="10:13" ht="13.5" x14ac:dyDescent="0.2">
      <c r="J23" s="27" t="s">
        <v>25</v>
      </c>
      <c r="K23" s="160"/>
      <c r="L23" s="35" t="s">
        <v>152</v>
      </c>
      <c r="M23" s="59"/>
    </row>
    <row r="24" spans="10:13" ht="13.5" x14ac:dyDescent="0.2">
      <c r="J24" s="197" t="s">
        <v>25</v>
      </c>
      <c r="K24" s="160"/>
      <c r="L24" s="35" t="s">
        <v>22</v>
      </c>
      <c r="M24" s="59"/>
    </row>
    <row r="25" spans="10:13" ht="13.5" x14ac:dyDescent="0.2">
      <c r="J25" s="197" t="s">
        <v>25</v>
      </c>
      <c r="K25" s="160"/>
      <c r="L25" s="35" t="s">
        <v>204</v>
      </c>
      <c r="M25" s="59"/>
    </row>
    <row r="26" spans="10:13" ht="13.5" x14ac:dyDescent="0.2">
      <c r="J26" s="197" t="s">
        <v>25</v>
      </c>
      <c r="K26" s="160"/>
      <c r="L26" s="35" t="s">
        <v>57</v>
      </c>
      <c r="M26" s="59"/>
    </row>
    <row r="27" spans="10:13" ht="13.5" x14ac:dyDescent="0.2">
      <c r="J27" s="197" t="s">
        <v>26</v>
      </c>
      <c r="K27" s="160"/>
      <c r="L27" s="35" t="s">
        <v>40</v>
      </c>
      <c r="M27" s="59"/>
    </row>
    <row r="28" spans="10:13" ht="13.5" x14ac:dyDescent="0.2">
      <c r="J28" s="197" t="s">
        <v>26</v>
      </c>
      <c r="K28" s="160"/>
      <c r="L28" s="35" t="s">
        <v>88</v>
      </c>
      <c r="M28" s="59"/>
    </row>
    <row r="29" spans="10:13" ht="13.5" x14ac:dyDescent="0.2">
      <c r="J29" s="197" t="s">
        <v>26</v>
      </c>
      <c r="K29" s="160"/>
      <c r="L29" s="35" t="s">
        <v>208</v>
      </c>
      <c r="M29" s="59"/>
    </row>
    <row r="30" spans="10:13" ht="13.5" x14ac:dyDescent="0.2">
      <c r="J30" s="197" t="s">
        <v>26</v>
      </c>
      <c r="K30" s="160"/>
      <c r="L30" s="35" t="s">
        <v>1</v>
      </c>
      <c r="M30" s="59"/>
    </row>
    <row r="31" spans="10:13" ht="13.5" x14ac:dyDescent="0.2">
      <c r="J31" s="197" t="s">
        <v>26</v>
      </c>
      <c r="K31" s="160"/>
      <c r="L31" s="35" t="s">
        <v>356</v>
      </c>
      <c r="M31" s="59"/>
    </row>
    <row r="32" spans="10:13" ht="13.5" x14ac:dyDescent="0.2">
      <c r="J32" s="197" t="s">
        <v>26</v>
      </c>
      <c r="K32" s="160"/>
      <c r="L32" s="35" t="s">
        <v>476</v>
      </c>
      <c r="M32" s="59"/>
    </row>
    <row r="33" spans="10:18" ht="13.5" x14ac:dyDescent="0.2">
      <c r="J33" s="37"/>
      <c r="K33" s="160"/>
      <c r="L33" s="35"/>
      <c r="M33" s="59"/>
    </row>
    <row r="34" spans="10:18" ht="13.5" x14ac:dyDescent="0.2">
      <c r="J34" s="37"/>
      <c r="K34" s="160"/>
      <c r="L34" s="35"/>
      <c r="M34" s="59"/>
      <c r="N34" s="153" t="s">
        <v>549</v>
      </c>
      <c r="O34" s="60" t="s">
        <v>141</v>
      </c>
      <c r="P34" s="60" t="s">
        <v>261</v>
      </c>
      <c r="Q34" s="59" t="s">
        <v>155</v>
      </c>
      <c r="R34" s="153" t="s">
        <v>550</v>
      </c>
    </row>
    <row r="35" spans="10:18" ht="13.5" x14ac:dyDescent="0.2">
      <c r="J35" s="37"/>
      <c r="K35" s="160"/>
      <c r="L35" s="35"/>
      <c r="M35" s="59"/>
      <c r="N35" s="59"/>
      <c r="O35" s="60" t="s">
        <v>60</v>
      </c>
      <c r="P35" s="60" t="s">
        <v>62</v>
      </c>
      <c r="Q35" s="59" t="s">
        <v>124</v>
      </c>
    </row>
    <row r="36" spans="10:18" ht="13.5" x14ac:dyDescent="0.2">
      <c r="J36" s="37"/>
      <c r="K36" s="160"/>
      <c r="L36" s="35"/>
      <c r="M36" s="59"/>
      <c r="N36" s="59"/>
      <c r="O36" s="59"/>
      <c r="P36" s="59"/>
      <c r="Q36" s="59"/>
    </row>
    <row r="37" spans="10:18" ht="13.5" x14ac:dyDescent="0.2">
      <c r="J37" s="37"/>
      <c r="K37" s="160"/>
      <c r="L37" s="35"/>
      <c r="M37" s="59"/>
      <c r="N37" s="59"/>
      <c r="O37" s="59"/>
      <c r="P37" s="60" t="s">
        <v>547</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156</v>
      </c>
    </row>
    <row r="40" spans="10:18" ht="13.5" x14ac:dyDescent="0.2">
      <c r="J40" s="37"/>
      <c r="K40" s="160"/>
      <c r="L40" s="35"/>
      <c r="M40" s="59"/>
      <c r="N40" s="199"/>
    </row>
    <row r="41" spans="10:18" ht="13.5" x14ac:dyDescent="0.2">
      <c r="J41" s="37"/>
      <c r="K41" s="160"/>
      <c r="L41" s="35"/>
      <c r="M41" s="59"/>
      <c r="N41" s="199"/>
    </row>
    <row r="42" spans="10:18" x14ac:dyDescent="0.2">
      <c r="J42" s="350"/>
      <c r="K42" s="351"/>
      <c r="L42" s="351"/>
      <c r="M42" s="352"/>
      <c r="N42" s="200"/>
      <c r="O42" s="59"/>
      <c r="P42" s="60" t="s">
        <v>548</v>
      </c>
      <c r="Q42" s="59"/>
    </row>
    <row r="43" spans="10:18" x14ac:dyDescent="0.2">
      <c r="J43" s="353"/>
      <c r="K43" s="354"/>
      <c r="L43" s="354"/>
      <c r="M43" s="355"/>
      <c r="N43" s="200"/>
      <c r="O43" s="59"/>
      <c r="P43" s="59"/>
      <c r="Q43" s="59"/>
    </row>
    <row r="44" spans="10:18" x14ac:dyDescent="0.2">
      <c r="J44" s="353"/>
      <c r="K44" s="354"/>
      <c r="L44" s="354"/>
      <c r="M44" s="355"/>
      <c r="N44" s="200"/>
      <c r="O44" s="59">
        <v>1</v>
      </c>
      <c r="P44" s="60" t="s">
        <v>62</v>
      </c>
      <c r="Q44" s="60" t="s">
        <v>488</v>
      </c>
    </row>
    <row r="45" spans="10:18" x14ac:dyDescent="0.2">
      <c r="J45" s="353"/>
      <c r="K45" s="354"/>
      <c r="L45" s="354"/>
      <c r="M45" s="355"/>
      <c r="N45" s="200"/>
      <c r="O45" s="59">
        <v>2</v>
      </c>
      <c r="P45" s="60" t="s">
        <v>141</v>
      </c>
      <c r="Q45" s="60" t="s">
        <v>487</v>
      </c>
    </row>
    <row r="46" spans="10:18" x14ac:dyDescent="0.2">
      <c r="J46" s="353"/>
      <c r="K46" s="354"/>
      <c r="L46" s="354"/>
      <c r="M46" s="355"/>
      <c r="N46" s="200"/>
      <c r="O46" s="59">
        <v>3</v>
      </c>
      <c r="P46" s="60" t="s">
        <v>155</v>
      </c>
      <c r="Q46" s="60" t="s">
        <v>486</v>
      </c>
    </row>
    <row r="47" spans="10:18" x14ac:dyDescent="0.2">
      <c r="J47" s="353"/>
      <c r="K47" s="354"/>
      <c r="L47" s="354"/>
      <c r="M47" s="355"/>
      <c r="N47" s="200"/>
      <c r="O47" s="59">
        <v>4</v>
      </c>
      <c r="P47" s="60" t="s">
        <v>60</v>
      </c>
      <c r="Q47" s="60" t="s">
        <v>485</v>
      </c>
    </row>
    <row r="48" spans="10:18" x14ac:dyDescent="0.2">
      <c r="J48" s="353"/>
      <c r="K48" s="354"/>
      <c r="L48" s="354"/>
      <c r="M48" s="355"/>
      <c r="N48" s="199"/>
      <c r="O48" s="59">
        <v>5</v>
      </c>
      <c r="P48" s="60" t="s">
        <v>124</v>
      </c>
      <c r="Q48" s="60" t="s">
        <v>484</v>
      </c>
    </row>
    <row r="49" spans="10:17" x14ac:dyDescent="0.2">
      <c r="J49" s="353"/>
      <c r="K49" s="354"/>
      <c r="L49" s="354"/>
      <c r="M49" s="355"/>
      <c r="N49" s="199"/>
    </row>
    <row r="50" spans="10:17" x14ac:dyDescent="0.2">
      <c r="J50" s="353"/>
      <c r="K50" s="354"/>
      <c r="L50" s="354"/>
      <c r="M50" s="355"/>
      <c r="N50" s="200"/>
      <c r="O50" s="59"/>
      <c r="P50" s="59"/>
      <c r="Q50" s="59"/>
    </row>
    <row r="51" spans="10:17" x14ac:dyDescent="0.2">
      <c r="J51" s="353"/>
      <c r="K51" s="354"/>
      <c r="L51" s="354"/>
      <c r="M51" s="355"/>
      <c r="N51" s="200"/>
      <c r="O51" s="59"/>
      <c r="P51" s="59"/>
      <c r="Q51" s="59"/>
    </row>
    <row r="52" spans="10:17" x14ac:dyDescent="0.2">
      <c r="J52" s="353"/>
      <c r="K52" s="354"/>
      <c r="L52" s="354"/>
      <c r="M52" s="355"/>
      <c r="N52" s="201"/>
      <c r="O52" s="59"/>
      <c r="P52" s="59"/>
      <c r="Q52" s="59"/>
    </row>
    <row r="53" spans="10:17" x14ac:dyDescent="0.2">
      <c r="J53" s="353"/>
      <c r="K53" s="354"/>
      <c r="L53" s="354"/>
      <c r="M53" s="355"/>
      <c r="N53" s="198"/>
      <c r="O53" s="59"/>
      <c r="P53" s="59"/>
      <c r="Q53" s="59"/>
    </row>
    <row r="54" spans="10:17" x14ac:dyDescent="0.2">
      <c r="J54" s="356"/>
      <c r="K54" s="357"/>
      <c r="L54" s="357"/>
      <c r="M54" s="358"/>
      <c r="N54" s="200"/>
      <c r="O54" s="59"/>
      <c r="P54" s="59"/>
      <c r="Q54" s="59"/>
    </row>
    <row r="55" spans="10:17" x14ac:dyDescent="0.2">
      <c r="J55" s="350"/>
      <c r="K55" s="351"/>
      <c r="L55" s="351"/>
      <c r="M55" s="352"/>
      <c r="N55" s="200"/>
      <c r="O55" s="59"/>
      <c r="P55" s="59"/>
      <c r="Q55" s="59"/>
    </row>
    <row r="56" spans="10:17" x14ac:dyDescent="0.2">
      <c r="J56" s="353"/>
      <c r="K56" s="354"/>
      <c r="L56" s="354"/>
      <c r="M56" s="355"/>
      <c r="N56" s="199"/>
    </row>
    <row r="57" spans="10:17" x14ac:dyDescent="0.2">
      <c r="J57" s="353"/>
      <c r="K57" s="354"/>
      <c r="L57" s="354"/>
      <c r="M57" s="355"/>
      <c r="N57" s="199"/>
    </row>
    <row r="58" spans="10:17" x14ac:dyDescent="0.2">
      <c r="J58" s="353"/>
      <c r="K58" s="354"/>
      <c r="L58" s="354"/>
      <c r="M58" s="355"/>
      <c r="N58" s="199"/>
    </row>
    <row r="59" spans="10:17" x14ac:dyDescent="0.2">
      <c r="J59" s="353"/>
      <c r="K59" s="354"/>
      <c r="L59" s="354"/>
      <c r="M59" s="355"/>
      <c r="N59" s="199"/>
    </row>
    <row r="60" spans="10:17" x14ac:dyDescent="0.2">
      <c r="J60" s="353"/>
      <c r="K60" s="354"/>
      <c r="L60" s="354"/>
      <c r="M60" s="355"/>
      <c r="N60" s="199"/>
    </row>
    <row r="61" spans="10:17" x14ac:dyDescent="0.2">
      <c r="J61" s="353"/>
      <c r="K61" s="354"/>
      <c r="L61" s="354"/>
      <c r="M61" s="355"/>
      <c r="N61" s="199"/>
    </row>
    <row r="62" spans="10:17" x14ac:dyDescent="0.2">
      <c r="J62" s="353"/>
      <c r="K62" s="354"/>
      <c r="L62" s="354"/>
      <c r="M62" s="355"/>
      <c r="N62" s="199"/>
    </row>
    <row r="63" spans="10:17" x14ac:dyDescent="0.2">
      <c r="J63" s="353"/>
      <c r="K63" s="354"/>
      <c r="L63" s="354"/>
      <c r="M63" s="355"/>
      <c r="N63" s="199"/>
    </row>
    <row r="64" spans="10:17" x14ac:dyDescent="0.2">
      <c r="J64" s="353"/>
      <c r="K64" s="354"/>
      <c r="L64" s="354"/>
      <c r="M64" s="355"/>
      <c r="N64" s="199"/>
    </row>
    <row r="65" spans="10:13" x14ac:dyDescent="0.2">
      <c r="J65" s="353"/>
      <c r="K65" s="354"/>
      <c r="L65" s="354"/>
      <c r="M65" s="355"/>
    </row>
    <row r="66" spans="10:13" x14ac:dyDescent="0.2">
      <c r="J66" s="356"/>
      <c r="K66" s="357"/>
      <c r="L66" s="357"/>
      <c r="M66" s="358"/>
    </row>
  </sheetData>
  <mergeCells count="3">
    <mergeCell ref="D2:F2"/>
    <mergeCell ref="J42:M54"/>
    <mergeCell ref="J55:M66"/>
  </mergeCells>
  <phoneticPr fontId="14" type="noConversion"/>
  <conditionalFormatting sqref="J15 J17:J20">
    <cfRule type="cellIs" dxfId="38" priority="1" stopIfTrue="1" operator="equal">
      <formula>0</formula>
    </cfRule>
  </conditionalFormatting>
  <conditionalFormatting sqref="J22 J12 J14 J24:J28">
    <cfRule type="cellIs" dxfId="37" priority="13" stopIfTrue="1" operator="equal">
      <formula>0</formula>
    </cfRule>
  </conditionalFormatting>
  <conditionalFormatting sqref="J7:J9">
    <cfRule type="cellIs" dxfId="36" priority="12" stopIfTrue="1" operator="equal">
      <formula>0</formula>
    </cfRule>
  </conditionalFormatting>
  <conditionalFormatting sqref="J30:J32">
    <cfRule type="cellIs" dxfId="35" priority="11" stopIfTrue="1" operator="equal">
      <formula>0</formula>
    </cfRule>
  </conditionalFormatting>
  <conditionalFormatting sqref="J23">
    <cfRule type="cellIs" dxfId="34" priority="10" stopIfTrue="1" operator="equal">
      <formula>0</formula>
    </cfRule>
  </conditionalFormatting>
  <conditionalFormatting sqref="J16">
    <cfRule type="cellIs" dxfId="33" priority="9" stopIfTrue="1" operator="equal">
      <formula>0</formula>
    </cfRule>
  </conditionalFormatting>
  <conditionalFormatting sqref="J4">
    <cfRule type="cellIs" dxfId="32" priority="8" stopIfTrue="1" operator="equal">
      <formula>0</formula>
    </cfRule>
  </conditionalFormatting>
  <conditionalFormatting sqref="J10">
    <cfRule type="cellIs" dxfId="31" priority="7" stopIfTrue="1" operator="equal">
      <formula>0</formula>
    </cfRule>
  </conditionalFormatting>
  <conditionalFormatting sqref="J11">
    <cfRule type="cellIs" dxfId="30" priority="6" stopIfTrue="1" operator="equal">
      <formula>0</formula>
    </cfRule>
  </conditionalFormatting>
  <conditionalFormatting sqref="J13">
    <cfRule type="cellIs" dxfId="29" priority="5" stopIfTrue="1" operator="equal">
      <formula>0</formula>
    </cfRule>
  </conditionalFormatting>
  <conditionalFormatting sqref="J21">
    <cfRule type="cellIs" dxfId="28" priority="4" stopIfTrue="1" operator="equal">
      <formula>0</formula>
    </cfRule>
  </conditionalFormatting>
  <conditionalFormatting sqref="J5:J6">
    <cfRule type="cellIs" dxfId="27" priority="3" stopIfTrue="1" operator="equal">
      <formula>0</formula>
    </cfRule>
  </conditionalFormatting>
  <conditionalFormatting sqref="J29">
    <cfRule type="cellIs" dxfId="26" priority="2" stopIfTrue="1" operator="equal">
      <formula>0</formula>
    </cfRule>
  </conditionalFormatting>
  <pageMargins left="0.70866141732283472" right="0.70866141732283472" top="0.74803149606299213" bottom="0.74803149606299213" header="0.31496062992125984" footer="0.31496062992125984"/>
  <pageSetup paperSize="9" scale="65" orientation="portrait" horizontalDpi="4294967294" verticalDpi="4294967294" r:id="rId1"/>
  <rowBreaks count="2" manualBreakCount="2">
    <brk id="76" max="18" man="1"/>
    <brk id="167" max="18" man="1"/>
  </rowBreaks>
  <colBreaks count="1" manualBreakCount="1">
    <brk id="9" max="166"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D1:R66"/>
  <sheetViews>
    <sheetView view="pageBreakPreview" zoomScale="60" zoomScaleNormal="73" workbookViewId="0">
      <selection activeCell="O24" sqref="O24"/>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10.7109375" customWidth="1"/>
    <col min="16" max="16" width="11.42578125" bestFit="1" customWidth="1"/>
    <col min="17" max="17" width="11.5703125" customWidth="1"/>
  </cols>
  <sheetData>
    <row r="1" spans="4:13" ht="13.5" thickBot="1" x14ac:dyDescent="0.25"/>
    <row r="2" spans="4:13" ht="13.5" thickBot="1" x14ac:dyDescent="0.25">
      <c r="D2" s="392" t="s">
        <v>584</v>
      </c>
      <c r="E2" s="393"/>
      <c r="F2" s="394"/>
    </row>
    <row r="4" spans="4:13" ht="13.5" x14ac:dyDescent="0.2">
      <c r="J4" s="202" t="s">
        <v>30</v>
      </c>
      <c r="K4" s="160" t="s">
        <v>96</v>
      </c>
      <c r="L4" s="35" t="s">
        <v>23</v>
      </c>
      <c r="M4" s="59"/>
    </row>
    <row r="5" spans="4:13" ht="13.5" x14ac:dyDescent="0.2">
      <c r="J5" s="202" t="s">
        <v>30</v>
      </c>
      <c r="K5" s="160"/>
      <c r="L5" s="35" t="s">
        <v>344</v>
      </c>
      <c r="M5" s="59"/>
    </row>
    <row r="6" spans="4:13" ht="13.5" x14ac:dyDescent="0.2">
      <c r="J6" s="202" t="s">
        <v>30</v>
      </c>
      <c r="K6" s="160"/>
      <c r="L6" s="35" t="s">
        <v>206</v>
      </c>
      <c r="M6" s="59"/>
    </row>
    <row r="7" spans="4:13" ht="13.5" x14ac:dyDescent="0.2">
      <c r="J7" s="27" t="s">
        <v>29</v>
      </c>
      <c r="K7" s="160"/>
      <c r="L7" s="35" t="s">
        <v>21</v>
      </c>
      <c r="M7" s="59"/>
    </row>
    <row r="8" spans="4:13" ht="13.5" x14ac:dyDescent="0.2">
      <c r="J8" s="27" t="s">
        <v>29</v>
      </c>
      <c r="K8" s="160"/>
      <c r="L8" s="35" t="s">
        <v>39</v>
      </c>
      <c r="M8" s="59"/>
    </row>
    <row r="9" spans="4:13" ht="13.5" x14ac:dyDescent="0.2">
      <c r="J9" s="27" t="s">
        <v>29</v>
      </c>
      <c r="K9" s="160" t="s">
        <v>95</v>
      </c>
      <c r="L9" s="35" t="s">
        <v>150</v>
      </c>
      <c r="M9" s="59"/>
    </row>
    <row r="10" spans="4:13" ht="13.5" x14ac:dyDescent="0.2">
      <c r="J10" s="27" t="s">
        <v>29</v>
      </c>
      <c r="K10" s="160"/>
      <c r="L10" s="35" t="s">
        <v>207</v>
      </c>
      <c r="M10" s="59"/>
    </row>
    <row r="11" spans="4:13" ht="13.5" x14ac:dyDescent="0.2">
      <c r="J11" s="27" t="s">
        <v>29</v>
      </c>
      <c r="K11" s="160" t="s">
        <v>118</v>
      </c>
      <c r="L11" s="35" t="s">
        <v>149</v>
      </c>
      <c r="M11" s="59"/>
    </row>
    <row r="12" spans="4:13" ht="13.5" x14ac:dyDescent="0.2">
      <c r="J12" s="203" t="s">
        <v>29</v>
      </c>
      <c r="K12" s="160" t="s">
        <v>94</v>
      </c>
      <c r="L12" s="35" t="s">
        <v>123</v>
      </c>
      <c r="M12" s="59"/>
    </row>
    <row r="13" spans="4:13" ht="13.5" x14ac:dyDescent="0.2">
      <c r="J13" s="203" t="s">
        <v>25</v>
      </c>
      <c r="K13" s="160"/>
      <c r="L13" s="35" t="s">
        <v>113</v>
      </c>
      <c r="M13" s="59"/>
    </row>
    <row r="14" spans="4:13" ht="13.5" x14ac:dyDescent="0.2">
      <c r="J14" s="203" t="s">
        <v>25</v>
      </c>
      <c r="K14" s="160"/>
      <c r="L14" s="35" t="s">
        <v>222</v>
      </c>
      <c r="M14" s="59"/>
    </row>
    <row r="15" spans="4:13" ht="13.5" x14ac:dyDescent="0.2">
      <c r="J15" s="203" t="s">
        <v>25</v>
      </c>
      <c r="K15" s="160" t="s">
        <v>98</v>
      </c>
      <c r="L15" s="35" t="s">
        <v>232</v>
      </c>
      <c r="M15" s="59"/>
    </row>
    <row r="16" spans="4:13" ht="13.5" x14ac:dyDescent="0.2">
      <c r="J16" s="27" t="s">
        <v>25</v>
      </c>
      <c r="K16" s="160" t="s">
        <v>118</v>
      </c>
      <c r="L16" s="35" t="s">
        <v>221</v>
      </c>
      <c r="M16" s="59"/>
    </row>
    <row r="17" spans="10:13" ht="13.5" x14ac:dyDescent="0.2">
      <c r="J17" s="27" t="s">
        <v>25</v>
      </c>
      <c r="K17" s="160"/>
      <c r="L17" s="35" t="s">
        <v>125</v>
      </c>
      <c r="M17" s="59"/>
    </row>
    <row r="18" spans="10:13" ht="13.5" x14ac:dyDescent="0.2">
      <c r="J18" s="27" t="s">
        <v>25</v>
      </c>
      <c r="K18" s="160" t="s">
        <v>93</v>
      </c>
      <c r="L18" s="35" t="s">
        <v>392</v>
      </c>
      <c r="M18" s="59"/>
    </row>
    <row r="19" spans="10:13" ht="13.5" x14ac:dyDescent="0.2">
      <c r="J19" s="27" t="s">
        <v>25</v>
      </c>
      <c r="K19" s="160"/>
      <c r="L19" s="35" t="s">
        <v>401</v>
      </c>
      <c r="M19" s="59"/>
    </row>
    <row r="20" spans="10:13" ht="13.5" x14ac:dyDescent="0.2">
      <c r="J20" s="27" t="s">
        <v>25</v>
      </c>
      <c r="K20" s="160"/>
      <c r="L20" s="35" t="s">
        <v>335</v>
      </c>
      <c r="M20" s="59"/>
    </row>
    <row r="21" spans="10:13" ht="13.5" x14ac:dyDescent="0.2">
      <c r="J21" s="27" t="s">
        <v>25</v>
      </c>
      <c r="K21" s="160"/>
      <c r="L21" s="35" t="s">
        <v>170</v>
      </c>
      <c r="M21" s="59"/>
    </row>
    <row r="22" spans="10:13" ht="13.5" x14ac:dyDescent="0.2">
      <c r="J22" s="203" t="s">
        <v>25</v>
      </c>
      <c r="K22" s="160"/>
      <c r="L22" s="35" t="s">
        <v>47</v>
      </c>
      <c r="M22" s="59"/>
    </row>
    <row r="23" spans="10:13" ht="13.5" x14ac:dyDescent="0.2">
      <c r="J23" s="27" t="s">
        <v>25</v>
      </c>
      <c r="K23" s="160"/>
      <c r="L23" s="35" t="s">
        <v>152</v>
      </c>
      <c r="M23" s="59"/>
    </row>
    <row r="24" spans="10:13" ht="13.5" x14ac:dyDescent="0.2">
      <c r="J24" s="203" t="s">
        <v>25</v>
      </c>
      <c r="K24" s="160"/>
      <c r="L24" s="35" t="s">
        <v>22</v>
      </c>
      <c r="M24" s="59"/>
    </row>
    <row r="25" spans="10:13" ht="13.5" x14ac:dyDescent="0.2">
      <c r="J25" s="203" t="s">
        <v>25</v>
      </c>
      <c r="K25" s="160"/>
      <c r="L25" s="35" t="s">
        <v>204</v>
      </c>
      <c r="M25" s="59"/>
    </row>
    <row r="26" spans="10:13" ht="13.5" x14ac:dyDescent="0.2">
      <c r="J26" s="203" t="s">
        <v>25</v>
      </c>
      <c r="K26" s="160"/>
      <c r="L26" s="35" t="s">
        <v>57</v>
      </c>
      <c r="M26" s="59"/>
    </row>
    <row r="27" spans="10:13" ht="13.5" x14ac:dyDescent="0.2">
      <c r="J27" s="203" t="s">
        <v>26</v>
      </c>
      <c r="K27" s="160"/>
      <c r="L27" s="35" t="s">
        <v>40</v>
      </c>
      <c r="M27" s="59"/>
    </row>
    <row r="28" spans="10:13" ht="13.5" x14ac:dyDescent="0.2">
      <c r="J28" s="203" t="s">
        <v>26</v>
      </c>
      <c r="K28" s="160"/>
      <c r="L28" s="35" t="s">
        <v>88</v>
      </c>
      <c r="M28" s="59"/>
    </row>
    <row r="29" spans="10:13" ht="13.5" x14ac:dyDescent="0.2">
      <c r="J29" s="203" t="s">
        <v>26</v>
      </c>
      <c r="K29" s="160"/>
      <c r="L29" s="35" t="s">
        <v>208</v>
      </c>
      <c r="M29" s="59"/>
    </row>
    <row r="30" spans="10:13" ht="13.5" x14ac:dyDescent="0.2">
      <c r="J30" s="203" t="s">
        <v>26</v>
      </c>
      <c r="K30" s="160"/>
      <c r="L30" s="35" t="s">
        <v>1</v>
      </c>
      <c r="M30" s="59"/>
    </row>
    <row r="31" spans="10:13" ht="13.5" x14ac:dyDescent="0.2">
      <c r="J31" s="203" t="s">
        <v>26</v>
      </c>
      <c r="K31" s="160"/>
      <c r="L31" s="35" t="s">
        <v>356</v>
      </c>
      <c r="M31" s="59"/>
    </row>
    <row r="32" spans="10:13" ht="13.5" x14ac:dyDescent="0.2">
      <c r="J32" s="203" t="s">
        <v>26</v>
      </c>
      <c r="K32" s="160"/>
      <c r="L32" s="35" t="s">
        <v>476</v>
      </c>
      <c r="M32" s="59"/>
    </row>
    <row r="33" spans="10:18" ht="13.5" x14ac:dyDescent="0.2">
      <c r="J33" s="37"/>
      <c r="K33" s="160"/>
      <c r="L33" s="35"/>
      <c r="M33" s="59"/>
    </row>
    <row r="34" spans="10:18" ht="13.5" x14ac:dyDescent="0.2">
      <c r="J34" s="37"/>
      <c r="K34" s="160"/>
      <c r="L34" s="35"/>
      <c r="M34" s="59"/>
      <c r="N34" s="153" t="s">
        <v>549</v>
      </c>
      <c r="O34" s="60" t="s">
        <v>141</v>
      </c>
      <c r="P34" s="60" t="s">
        <v>261</v>
      </c>
      <c r="Q34" s="59" t="s">
        <v>155</v>
      </c>
      <c r="R34" s="153" t="s">
        <v>550</v>
      </c>
    </row>
    <row r="35" spans="10:18" ht="13.5" x14ac:dyDescent="0.2">
      <c r="J35" s="37"/>
      <c r="K35" s="160"/>
      <c r="L35" s="35"/>
      <c r="M35" s="59"/>
      <c r="N35" s="59"/>
      <c r="O35" s="60" t="s">
        <v>601</v>
      </c>
      <c r="P35" s="60" t="s">
        <v>62</v>
      </c>
      <c r="Q35" s="59" t="s">
        <v>124</v>
      </c>
    </row>
    <row r="36" spans="10:18" ht="13.5" x14ac:dyDescent="0.2">
      <c r="J36" s="37"/>
      <c r="K36" s="160"/>
      <c r="L36" s="35"/>
      <c r="M36" s="59"/>
      <c r="N36" s="59"/>
      <c r="O36" s="59"/>
      <c r="P36" s="59"/>
      <c r="Q36" s="59"/>
    </row>
    <row r="37" spans="10:18" ht="13.5" x14ac:dyDescent="0.2">
      <c r="J37" s="37"/>
      <c r="K37" s="160"/>
      <c r="L37" s="35"/>
      <c r="M37" s="59"/>
      <c r="N37" s="59"/>
      <c r="O37" s="59"/>
      <c r="P37" s="60" t="s">
        <v>547</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156</v>
      </c>
    </row>
    <row r="40" spans="10:18" ht="13.5" x14ac:dyDescent="0.2">
      <c r="J40" s="37"/>
      <c r="K40" s="160"/>
      <c r="L40" s="35"/>
      <c r="M40" s="59"/>
      <c r="N40" s="205"/>
    </row>
    <row r="41" spans="10:18" ht="13.5" x14ac:dyDescent="0.2">
      <c r="J41" s="37"/>
      <c r="K41" s="160"/>
      <c r="L41" s="35"/>
      <c r="M41" s="59"/>
      <c r="N41" s="205"/>
    </row>
    <row r="42" spans="10:18" x14ac:dyDescent="0.2">
      <c r="J42" s="350"/>
      <c r="K42" s="351"/>
      <c r="L42" s="351"/>
      <c r="M42" s="352"/>
      <c r="N42" s="206"/>
      <c r="O42" s="59"/>
      <c r="P42" s="60" t="s">
        <v>548</v>
      </c>
      <c r="Q42" s="59"/>
    </row>
    <row r="43" spans="10:18" x14ac:dyDescent="0.2">
      <c r="J43" s="353"/>
      <c r="K43" s="354"/>
      <c r="L43" s="354"/>
      <c r="M43" s="355"/>
      <c r="N43" s="206"/>
      <c r="O43" s="59"/>
      <c r="P43" s="59"/>
      <c r="Q43" s="59"/>
    </row>
    <row r="44" spans="10:18" x14ac:dyDescent="0.2">
      <c r="J44" s="353"/>
      <c r="K44" s="354"/>
      <c r="L44" s="354"/>
      <c r="M44" s="355"/>
      <c r="N44" s="206"/>
      <c r="O44" s="59">
        <v>1</v>
      </c>
      <c r="P44" s="60" t="s">
        <v>62</v>
      </c>
      <c r="Q44" s="60" t="s">
        <v>488</v>
      </c>
    </row>
    <row r="45" spans="10:18" x14ac:dyDescent="0.2">
      <c r="J45" s="353"/>
      <c r="K45" s="354"/>
      <c r="L45" s="354"/>
      <c r="M45" s="355"/>
      <c r="N45" s="206"/>
      <c r="O45" s="59">
        <v>2</v>
      </c>
      <c r="P45" s="60" t="s">
        <v>141</v>
      </c>
      <c r="Q45" s="60" t="s">
        <v>487</v>
      </c>
    </row>
    <row r="46" spans="10:18" x14ac:dyDescent="0.2">
      <c r="J46" s="353"/>
      <c r="K46" s="354"/>
      <c r="L46" s="354"/>
      <c r="M46" s="355"/>
      <c r="N46" s="206"/>
      <c r="O46" s="59">
        <v>3</v>
      </c>
      <c r="P46" s="60" t="s">
        <v>155</v>
      </c>
      <c r="Q46" s="60" t="s">
        <v>486</v>
      </c>
    </row>
    <row r="47" spans="10:18" x14ac:dyDescent="0.2">
      <c r="J47" s="353"/>
      <c r="K47" s="354"/>
      <c r="L47" s="354"/>
      <c r="M47" s="355"/>
      <c r="N47" s="206"/>
      <c r="O47" s="59">
        <v>4</v>
      </c>
      <c r="P47" s="60" t="s">
        <v>601</v>
      </c>
      <c r="Q47" s="60" t="s">
        <v>485</v>
      </c>
    </row>
    <row r="48" spans="10:18" x14ac:dyDescent="0.2">
      <c r="J48" s="353"/>
      <c r="K48" s="354"/>
      <c r="L48" s="354"/>
      <c r="M48" s="355"/>
      <c r="N48" s="205"/>
      <c r="O48" s="59">
        <v>5</v>
      </c>
      <c r="P48" s="60" t="s">
        <v>124</v>
      </c>
      <c r="Q48" s="60" t="s">
        <v>484</v>
      </c>
    </row>
    <row r="49" spans="10:17" x14ac:dyDescent="0.2">
      <c r="J49" s="353"/>
      <c r="K49" s="354"/>
      <c r="L49" s="354"/>
      <c r="M49" s="355"/>
      <c r="N49" s="205"/>
    </row>
    <row r="50" spans="10:17" x14ac:dyDescent="0.2">
      <c r="J50" s="353"/>
      <c r="K50" s="354"/>
      <c r="L50" s="354"/>
      <c r="M50" s="355"/>
      <c r="N50" s="206"/>
      <c r="O50" s="59"/>
      <c r="P50" s="59"/>
      <c r="Q50" s="59"/>
    </row>
    <row r="51" spans="10:17" x14ac:dyDescent="0.2">
      <c r="J51" s="353"/>
      <c r="K51" s="354"/>
      <c r="L51" s="354"/>
      <c r="M51" s="355"/>
      <c r="N51" s="206"/>
      <c r="O51" s="59"/>
      <c r="P51" s="59"/>
      <c r="Q51" s="59"/>
    </row>
    <row r="52" spans="10:17" x14ac:dyDescent="0.2">
      <c r="J52" s="353"/>
      <c r="K52" s="354"/>
      <c r="L52" s="354"/>
      <c r="M52" s="355"/>
      <c r="N52" s="207"/>
      <c r="O52" s="59"/>
      <c r="P52" s="59"/>
      <c r="Q52" s="59"/>
    </row>
    <row r="53" spans="10:17" x14ac:dyDescent="0.2">
      <c r="J53" s="353"/>
      <c r="K53" s="354"/>
      <c r="L53" s="354"/>
      <c r="M53" s="355"/>
      <c r="N53" s="204"/>
      <c r="O53" s="59"/>
      <c r="P53" s="59"/>
      <c r="Q53" s="59"/>
    </row>
    <row r="54" spans="10:17" x14ac:dyDescent="0.2">
      <c r="J54" s="356"/>
      <c r="K54" s="357"/>
      <c r="L54" s="357"/>
      <c r="M54" s="358"/>
      <c r="N54" s="206"/>
      <c r="O54" s="59"/>
      <c r="P54" s="59"/>
      <c r="Q54" s="59"/>
    </row>
    <row r="55" spans="10:17" x14ac:dyDescent="0.2">
      <c r="J55" s="350"/>
      <c r="K55" s="351"/>
      <c r="L55" s="351"/>
      <c r="M55" s="352"/>
      <c r="N55" s="206"/>
      <c r="O55" s="59"/>
      <c r="P55" s="59"/>
      <c r="Q55" s="59"/>
    </row>
    <row r="56" spans="10:17" x14ac:dyDescent="0.2">
      <c r="J56" s="353"/>
      <c r="K56" s="354"/>
      <c r="L56" s="354"/>
      <c r="M56" s="355"/>
      <c r="N56" s="205"/>
    </row>
    <row r="57" spans="10:17" x14ac:dyDescent="0.2">
      <c r="J57" s="353"/>
      <c r="K57" s="354"/>
      <c r="L57" s="354"/>
      <c r="M57" s="355"/>
      <c r="N57" s="205"/>
    </row>
    <row r="58" spans="10:17" x14ac:dyDescent="0.2">
      <c r="J58" s="353"/>
      <c r="K58" s="354"/>
      <c r="L58" s="354"/>
      <c r="M58" s="355"/>
      <c r="N58" s="205"/>
    </row>
    <row r="59" spans="10:17" x14ac:dyDescent="0.2">
      <c r="J59" s="353"/>
      <c r="K59" s="354"/>
      <c r="L59" s="354"/>
      <c r="M59" s="355"/>
      <c r="N59" s="205"/>
    </row>
    <row r="60" spans="10:17" x14ac:dyDescent="0.2">
      <c r="J60" s="353"/>
      <c r="K60" s="354"/>
      <c r="L60" s="354"/>
      <c r="M60" s="355"/>
      <c r="N60" s="205"/>
    </row>
    <row r="61" spans="10:17" x14ac:dyDescent="0.2">
      <c r="J61" s="353"/>
      <c r="K61" s="354"/>
      <c r="L61" s="354"/>
      <c r="M61" s="355"/>
      <c r="N61" s="205"/>
    </row>
    <row r="62" spans="10:17" x14ac:dyDescent="0.2">
      <c r="J62" s="353"/>
      <c r="K62" s="354"/>
      <c r="L62" s="354"/>
      <c r="M62" s="355"/>
      <c r="N62" s="205"/>
    </row>
    <row r="63" spans="10:17" x14ac:dyDescent="0.2">
      <c r="J63" s="353"/>
      <c r="K63" s="354"/>
      <c r="L63" s="354"/>
      <c r="M63" s="355"/>
      <c r="N63" s="205"/>
    </row>
    <row r="64" spans="10:17" x14ac:dyDescent="0.2">
      <c r="J64" s="353"/>
      <c r="K64" s="354"/>
      <c r="L64" s="354"/>
      <c r="M64" s="355"/>
      <c r="N64" s="205"/>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25" priority="1" stopIfTrue="1" operator="equal">
      <formula>0</formula>
    </cfRule>
  </conditionalFormatting>
  <conditionalFormatting sqref="J22 J12 J14 J24:J28">
    <cfRule type="cellIs" dxfId="24" priority="13" stopIfTrue="1" operator="equal">
      <formula>0</formula>
    </cfRule>
  </conditionalFormatting>
  <conditionalFormatting sqref="J7:J9">
    <cfRule type="cellIs" dxfId="23" priority="12" stopIfTrue="1" operator="equal">
      <formula>0</formula>
    </cfRule>
  </conditionalFormatting>
  <conditionalFormatting sqref="J30:J32">
    <cfRule type="cellIs" dxfId="22" priority="11" stopIfTrue="1" operator="equal">
      <formula>0</formula>
    </cfRule>
  </conditionalFormatting>
  <conditionalFormatting sqref="J23">
    <cfRule type="cellIs" dxfId="21" priority="10" stopIfTrue="1" operator="equal">
      <formula>0</formula>
    </cfRule>
  </conditionalFormatting>
  <conditionalFormatting sqref="J16">
    <cfRule type="cellIs" dxfId="20" priority="9" stopIfTrue="1" operator="equal">
      <formula>0</formula>
    </cfRule>
  </conditionalFormatting>
  <conditionalFormatting sqref="J4">
    <cfRule type="cellIs" dxfId="19" priority="8" stopIfTrue="1" operator="equal">
      <formula>0</formula>
    </cfRule>
  </conditionalFormatting>
  <conditionalFormatting sqref="J10">
    <cfRule type="cellIs" dxfId="18" priority="7" stopIfTrue="1" operator="equal">
      <formula>0</formula>
    </cfRule>
  </conditionalFormatting>
  <conditionalFormatting sqref="J11">
    <cfRule type="cellIs" dxfId="17" priority="6" stopIfTrue="1" operator="equal">
      <formula>0</formula>
    </cfRule>
  </conditionalFormatting>
  <conditionalFormatting sqref="J13">
    <cfRule type="cellIs" dxfId="16" priority="5" stopIfTrue="1" operator="equal">
      <formula>0</formula>
    </cfRule>
  </conditionalFormatting>
  <conditionalFormatting sqref="J21">
    <cfRule type="cellIs" dxfId="15" priority="4" stopIfTrue="1" operator="equal">
      <formula>0</formula>
    </cfRule>
  </conditionalFormatting>
  <conditionalFormatting sqref="J5:J6">
    <cfRule type="cellIs" dxfId="14" priority="3" stopIfTrue="1" operator="equal">
      <formula>0</formula>
    </cfRule>
  </conditionalFormatting>
  <conditionalFormatting sqref="J29">
    <cfRule type="cellIs" dxfId="13" priority="2" stopIfTrue="1" operator="equal">
      <formula>0</formula>
    </cfRule>
  </conditionalFormatting>
  <pageMargins left="0.70866141732283472" right="0.70866141732283472" top="0.74803149606299213" bottom="0.74803149606299213" header="0.31496062992125984" footer="0.31496062992125984"/>
  <pageSetup paperSize="9" scale="63" orientation="portrait" horizontalDpi="4294967294" verticalDpi="4294967294" r:id="rId1"/>
  <rowBreaks count="2" manualBreakCount="2">
    <brk id="88" max="17" man="1"/>
    <brk id="185" max="17" man="1"/>
  </rowBreaks>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Zeros="0" topLeftCell="A4" workbookViewId="0">
      <selection activeCell="J73" sqref="J73"/>
    </sheetView>
  </sheetViews>
  <sheetFormatPr defaultRowHeight="12.75" x14ac:dyDescent="0.2"/>
  <sheetData/>
  <phoneticPr fontId="8"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D1:R66"/>
  <sheetViews>
    <sheetView zoomScale="80" zoomScaleNormal="80" workbookViewId="0">
      <selection activeCell="P14" sqref="P14"/>
    </sheetView>
  </sheetViews>
  <sheetFormatPr defaultRowHeight="12.75" x14ac:dyDescent="0.2"/>
  <cols>
    <col min="1" max="1" width="8.28515625" customWidth="1"/>
    <col min="10" max="10" width="2.140625" bestFit="1" customWidth="1"/>
    <col min="11" max="11" width="11.140625" style="159" customWidth="1"/>
    <col min="12" max="12" width="23" style="84" bestFit="1" customWidth="1"/>
    <col min="13" max="13" width="13.85546875" customWidth="1"/>
    <col min="14" max="14" width="10.7109375" customWidth="1"/>
    <col min="16" max="16" width="11.42578125" bestFit="1" customWidth="1"/>
    <col min="17" max="17" width="11.5703125" customWidth="1"/>
  </cols>
  <sheetData>
    <row r="1" spans="4:13" ht="13.5" thickBot="1" x14ac:dyDescent="0.25"/>
    <row r="2" spans="4:13" ht="13.5" thickBot="1" x14ac:dyDescent="0.25">
      <c r="D2" s="392" t="s">
        <v>610</v>
      </c>
      <c r="E2" s="393"/>
      <c r="F2" s="394"/>
    </row>
    <row r="4" spans="4:13" ht="13.5" x14ac:dyDescent="0.2">
      <c r="J4" s="232" t="s">
        <v>30</v>
      </c>
      <c r="K4" s="234" t="s">
        <v>97</v>
      </c>
      <c r="L4" s="35" t="s">
        <v>23</v>
      </c>
      <c r="M4" s="59"/>
    </row>
    <row r="5" spans="4:13" ht="13.5" x14ac:dyDescent="0.2">
      <c r="J5" s="232" t="s">
        <v>30</v>
      </c>
      <c r="K5" s="234"/>
      <c r="L5" s="35" t="s">
        <v>344</v>
      </c>
      <c r="M5" s="59"/>
    </row>
    <row r="6" spans="4:13" ht="13.5" x14ac:dyDescent="0.2">
      <c r="J6" s="232" t="s">
        <v>30</v>
      </c>
      <c r="K6" s="234"/>
      <c r="L6" s="35" t="s">
        <v>206</v>
      </c>
      <c r="M6" s="59"/>
    </row>
    <row r="7" spans="4:13" ht="13.5" x14ac:dyDescent="0.2">
      <c r="J7" s="27" t="s">
        <v>29</v>
      </c>
      <c r="K7" s="234"/>
      <c r="L7" s="35" t="s">
        <v>21</v>
      </c>
      <c r="M7" s="59"/>
    </row>
    <row r="8" spans="4:13" ht="13.5" x14ac:dyDescent="0.2">
      <c r="J8" s="27" t="s">
        <v>29</v>
      </c>
      <c r="K8" s="234"/>
      <c r="L8" s="35" t="s">
        <v>39</v>
      </c>
      <c r="M8" s="59"/>
    </row>
    <row r="9" spans="4:13" ht="13.5" x14ac:dyDescent="0.2">
      <c r="J9" s="27" t="s">
        <v>29</v>
      </c>
      <c r="K9" s="234" t="s">
        <v>98</v>
      </c>
      <c r="L9" s="35" t="s">
        <v>150</v>
      </c>
      <c r="M9" s="59"/>
    </row>
    <row r="10" spans="4:13" ht="13.5" x14ac:dyDescent="0.2">
      <c r="J10" s="27" t="s">
        <v>29</v>
      </c>
      <c r="K10" s="234"/>
      <c r="L10" s="35" t="s">
        <v>207</v>
      </c>
      <c r="M10" s="59"/>
    </row>
    <row r="11" spans="4:13" ht="13.5" x14ac:dyDescent="0.2">
      <c r="J11" s="27" t="s">
        <v>29</v>
      </c>
      <c r="K11" s="234" t="s">
        <v>94</v>
      </c>
      <c r="L11" s="35" t="s">
        <v>149</v>
      </c>
      <c r="M11" s="59"/>
    </row>
    <row r="12" spans="4:13" ht="13.5" x14ac:dyDescent="0.2">
      <c r="J12" s="227" t="s">
        <v>29</v>
      </c>
      <c r="K12" s="234" t="s">
        <v>96</v>
      </c>
      <c r="L12" s="35" t="s">
        <v>123</v>
      </c>
      <c r="M12" s="59"/>
    </row>
    <row r="13" spans="4:13" ht="13.5" x14ac:dyDescent="0.2">
      <c r="J13" s="227" t="s">
        <v>25</v>
      </c>
      <c r="K13" s="234"/>
      <c r="L13" s="35" t="s">
        <v>113</v>
      </c>
      <c r="M13" s="59"/>
    </row>
    <row r="14" spans="4:13" ht="13.5" x14ac:dyDescent="0.2">
      <c r="J14" s="227" t="s">
        <v>25</v>
      </c>
      <c r="K14" s="234"/>
      <c r="L14" s="35" t="s">
        <v>222</v>
      </c>
      <c r="M14" s="59"/>
    </row>
    <row r="15" spans="4:13" ht="13.5" x14ac:dyDescent="0.2">
      <c r="J15" s="227" t="s">
        <v>25</v>
      </c>
      <c r="K15" s="234"/>
      <c r="L15" s="35" t="s">
        <v>232</v>
      </c>
      <c r="M15" s="59"/>
    </row>
    <row r="16" spans="4:13" ht="13.5" x14ac:dyDescent="0.2">
      <c r="J16" s="27" t="s">
        <v>25</v>
      </c>
      <c r="K16" s="234" t="s">
        <v>118</v>
      </c>
      <c r="L16" s="35" t="s">
        <v>221</v>
      </c>
      <c r="M16" s="59"/>
    </row>
    <row r="17" spans="10:13" ht="13.5" x14ac:dyDescent="0.2">
      <c r="J17" s="27" t="s">
        <v>25</v>
      </c>
      <c r="K17" s="234" t="s">
        <v>95</v>
      </c>
      <c r="L17" s="35" t="s">
        <v>125</v>
      </c>
      <c r="M17" s="59"/>
    </row>
    <row r="18" spans="10:13" ht="13.5" x14ac:dyDescent="0.2">
      <c r="J18" s="27" t="s">
        <v>25</v>
      </c>
      <c r="K18" s="234"/>
      <c r="L18" s="35" t="s">
        <v>392</v>
      </c>
      <c r="M18" s="59"/>
    </row>
    <row r="19" spans="10:13" ht="13.5" x14ac:dyDescent="0.2">
      <c r="J19" s="27" t="s">
        <v>25</v>
      </c>
      <c r="K19" s="234"/>
      <c r="L19" s="35" t="s">
        <v>401</v>
      </c>
      <c r="M19" s="59"/>
    </row>
    <row r="20" spans="10:13" ht="13.5" x14ac:dyDescent="0.2">
      <c r="J20" s="27" t="s">
        <v>25</v>
      </c>
      <c r="K20" s="234"/>
      <c r="L20" s="35" t="s">
        <v>335</v>
      </c>
      <c r="M20" s="59"/>
    </row>
    <row r="21" spans="10:13" ht="13.5" x14ac:dyDescent="0.2">
      <c r="J21" s="27" t="s">
        <v>25</v>
      </c>
      <c r="K21" s="234"/>
      <c r="L21" s="35" t="s">
        <v>170</v>
      </c>
      <c r="M21" s="59"/>
    </row>
    <row r="22" spans="10:13" ht="13.5" x14ac:dyDescent="0.2">
      <c r="J22" s="227" t="s">
        <v>25</v>
      </c>
      <c r="K22" s="234" t="s">
        <v>93</v>
      </c>
      <c r="L22" s="35" t="s">
        <v>47</v>
      </c>
      <c r="M22" s="59"/>
    </row>
    <row r="23" spans="10:13" ht="13.5" x14ac:dyDescent="0.2">
      <c r="J23" s="27" t="s">
        <v>25</v>
      </c>
      <c r="K23" s="234"/>
      <c r="L23" s="35" t="s">
        <v>152</v>
      </c>
      <c r="M23" s="59"/>
    </row>
    <row r="24" spans="10:13" ht="13.5" x14ac:dyDescent="0.2">
      <c r="J24" s="227" t="s">
        <v>25</v>
      </c>
      <c r="K24" s="234"/>
      <c r="L24" s="35" t="s">
        <v>22</v>
      </c>
      <c r="M24" s="59"/>
    </row>
    <row r="25" spans="10:13" ht="13.5" x14ac:dyDescent="0.2">
      <c r="J25" s="227" t="s">
        <v>25</v>
      </c>
      <c r="K25" s="234"/>
      <c r="L25" s="35" t="s">
        <v>204</v>
      </c>
      <c r="M25" s="59"/>
    </row>
    <row r="26" spans="10:13" ht="13.5" x14ac:dyDescent="0.2">
      <c r="J26" s="227" t="s">
        <v>25</v>
      </c>
      <c r="K26" s="234"/>
      <c r="L26" s="35" t="s">
        <v>57</v>
      </c>
      <c r="M26" s="59"/>
    </row>
    <row r="27" spans="10:13" ht="13.5" x14ac:dyDescent="0.2">
      <c r="J27" s="227" t="s">
        <v>26</v>
      </c>
      <c r="K27" s="234" t="s">
        <v>118</v>
      </c>
      <c r="L27" s="35" t="s">
        <v>40</v>
      </c>
      <c r="M27" s="59"/>
    </row>
    <row r="28" spans="10:13" ht="13.5" x14ac:dyDescent="0.2">
      <c r="J28" s="227" t="s">
        <v>26</v>
      </c>
      <c r="K28" s="234"/>
      <c r="L28" s="35" t="s">
        <v>88</v>
      </c>
      <c r="M28" s="59"/>
    </row>
    <row r="29" spans="10:13" ht="13.5" x14ac:dyDescent="0.2">
      <c r="J29" s="227" t="s">
        <v>26</v>
      </c>
      <c r="K29" s="234"/>
      <c r="L29" s="35" t="s">
        <v>208</v>
      </c>
      <c r="M29" s="59"/>
    </row>
    <row r="30" spans="10:13" ht="13.5" x14ac:dyDescent="0.2">
      <c r="J30" s="227" t="s">
        <v>26</v>
      </c>
      <c r="K30" s="234"/>
      <c r="L30" s="35" t="s">
        <v>1</v>
      </c>
      <c r="M30" s="59"/>
    </row>
    <row r="31" spans="10:13" ht="13.5" x14ac:dyDescent="0.2">
      <c r="J31" s="227" t="s">
        <v>26</v>
      </c>
      <c r="K31" s="234"/>
      <c r="L31" s="35" t="s">
        <v>356</v>
      </c>
      <c r="M31" s="59"/>
    </row>
    <row r="32" spans="10:13" ht="13.5" x14ac:dyDescent="0.2">
      <c r="J32" s="227" t="s">
        <v>26</v>
      </c>
      <c r="K32" s="234"/>
      <c r="L32" s="35" t="s">
        <v>476</v>
      </c>
      <c r="M32" s="59"/>
    </row>
    <row r="33" spans="10:18" ht="13.5" x14ac:dyDescent="0.2">
      <c r="J33" s="233"/>
      <c r="K33" s="234"/>
      <c r="L33" s="35"/>
      <c r="M33" s="59"/>
    </row>
    <row r="34" spans="10:18" ht="13.5" x14ac:dyDescent="0.2">
      <c r="J34" s="233"/>
      <c r="K34" s="234"/>
      <c r="L34" s="35"/>
      <c r="M34" s="59"/>
      <c r="N34" s="153" t="s">
        <v>549</v>
      </c>
      <c r="O34" s="60" t="s">
        <v>141</v>
      </c>
      <c r="P34" s="60" t="s">
        <v>421</v>
      </c>
      <c r="Q34" s="59" t="s">
        <v>155</v>
      </c>
      <c r="R34" s="153" t="s">
        <v>550</v>
      </c>
    </row>
    <row r="35" spans="10:18" ht="13.5" x14ac:dyDescent="0.2">
      <c r="J35" s="233"/>
      <c r="K35" s="234"/>
      <c r="L35" s="35"/>
      <c r="M35" s="59"/>
      <c r="N35" s="59"/>
      <c r="O35" s="60" t="s">
        <v>601</v>
      </c>
      <c r="P35" s="60" t="s">
        <v>62</v>
      </c>
      <c r="Q35" s="59" t="s">
        <v>124</v>
      </c>
    </row>
    <row r="36" spans="10:18" ht="13.5" x14ac:dyDescent="0.2">
      <c r="J36" s="233"/>
      <c r="K36" s="234"/>
      <c r="L36" s="35"/>
      <c r="M36" s="59"/>
      <c r="N36" s="59"/>
      <c r="O36" s="59"/>
      <c r="P36" s="59"/>
      <c r="Q36" s="59"/>
    </row>
    <row r="37" spans="10:18" ht="13.5" x14ac:dyDescent="0.2">
      <c r="J37" s="37"/>
      <c r="K37" s="160"/>
      <c r="L37" s="35"/>
      <c r="M37" s="59"/>
      <c r="N37" s="59"/>
      <c r="O37" s="59"/>
      <c r="P37" s="60" t="s">
        <v>547</v>
      </c>
      <c r="Q37" s="59"/>
    </row>
    <row r="38" spans="10:18" ht="13.5" x14ac:dyDescent="0.2">
      <c r="J38" s="37"/>
      <c r="K38" s="160"/>
      <c r="L38" s="35"/>
      <c r="M38" s="59"/>
      <c r="N38" s="59"/>
      <c r="O38" s="59"/>
      <c r="P38" s="59"/>
      <c r="Q38" s="59"/>
    </row>
    <row r="39" spans="10:18" ht="13.5" x14ac:dyDescent="0.2">
      <c r="J39" s="37"/>
      <c r="K39" s="160"/>
      <c r="L39" s="35"/>
      <c r="M39" s="59"/>
      <c r="N39" s="59"/>
      <c r="O39" s="60" t="s">
        <v>64</v>
      </c>
      <c r="P39" s="60"/>
      <c r="Q39" s="60" t="s">
        <v>156</v>
      </c>
    </row>
    <row r="40" spans="10:18" ht="13.5" x14ac:dyDescent="0.2">
      <c r="J40" s="37"/>
      <c r="K40" s="160"/>
      <c r="L40" s="35"/>
      <c r="M40" s="59"/>
      <c r="N40" s="229"/>
    </row>
    <row r="41" spans="10:18" ht="13.5" x14ac:dyDescent="0.2">
      <c r="J41" s="37"/>
      <c r="K41" s="160"/>
      <c r="L41" s="35"/>
      <c r="M41" s="59"/>
      <c r="N41" s="229"/>
    </row>
    <row r="42" spans="10:18" x14ac:dyDescent="0.2">
      <c r="J42" s="350"/>
      <c r="K42" s="351"/>
      <c r="L42" s="351"/>
      <c r="M42" s="352"/>
      <c r="N42" s="230"/>
      <c r="O42" s="59"/>
      <c r="P42" s="60" t="s">
        <v>548</v>
      </c>
      <c r="Q42" s="59"/>
    </row>
    <row r="43" spans="10:18" x14ac:dyDescent="0.2">
      <c r="J43" s="353"/>
      <c r="K43" s="354"/>
      <c r="L43" s="354"/>
      <c r="M43" s="355"/>
      <c r="N43" s="230"/>
      <c r="O43" s="59"/>
      <c r="P43" s="59"/>
      <c r="Q43" s="59"/>
    </row>
    <row r="44" spans="10:18" x14ac:dyDescent="0.2">
      <c r="J44" s="353"/>
      <c r="K44" s="354"/>
      <c r="L44" s="354"/>
      <c r="M44" s="355"/>
      <c r="N44" s="230"/>
      <c r="O44" s="59">
        <v>1</v>
      </c>
      <c r="P44" s="60" t="s">
        <v>62</v>
      </c>
      <c r="Q44" s="60" t="s">
        <v>488</v>
      </c>
    </row>
    <row r="45" spans="10:18" x14ac:dyDescent="0.2">
      <c r="J45" s="353"/>
      <c r="K45" s="354"/>
      <c r="L45" s="354"/>
      <c r="M45" s="355"/>
      <c r="N45" s="230"/>
      <c r="O45" s="59">
        <v>2</v>
      </c>
      <c r="P45" s="60" t="s">
        <v>141</v>
      </c>
      <c r="Q45" s="60" t="s">
        <v>487</v>
      </c>
    </row>
    <row r="46" spans="10:18" x14ac:dyDescent="0.2">
      <c r="J46" s="353"/>
      <c r="K46" s="354"/>
      <c r="L46" s="354"/>
      <c r="M46" s="355"/>
      <c r="N46" s="230"/>
      <c r="O46" s="59">
        <v>3</v>
      </c>
      <c r="P46" s="60" t="s">
        <v>155</v>
      </c>
      <c r="Q46" s="60" t="s">
        <v>486</v>
      </c>
    </row>
    <row r="47" spans="10:18" x14ac:dyDescent="0.2">
      <c r="J47" s="353"/>
      <c r="K47" s="354"/>
      <c r="L47" s="354"/>
      <c r="M47" s="355"/>
      <c r="N47" s="230"/>
      <c r="O47" s="59">
        <v>4</v>
      </c>
      <c r="P47" s="60" t="s">
        <v>601</v>
      </c>
      <c r="Q47" s="60" t="s">
        <v>485</v>
      </c>
    </row>
    <row r="48" spans="10:18" x14ac:dyDescent="0.2">
      <c r="J48" s="353"/>
      <c r="K48" s="354"/>
      <c r="L48" s="354"/>
      <c r="M48" s="355"/>
      <c r="N48" s="229"/>
      <c r="O48" s="59">
        <v>5</v>
      </c>
      <c r="P48" s="60" t="s">
        <v>124</v>
      </c>
      <c r="Q48" s="60" t="s">
        <v>484</v>
      </c>
    </row>
    <row r="49" spans="10:17" x14ac:dyDescent="0.2">
      <c r="J49" s="353"/>
      <c r="K49" s="354"/>
      <c r="L49" s="354"/>
      <c r="M49" s="355"/>
      <c r="N49" s="229"/>
    </row>
    <row r="50" spans="10:17" x14ac:dyDescent="0.2">
      <c r="J50" s="353"/>
      <c r="K50" s="354"/>
      <c r="L50" s="354"/>
      <c r="M50" s="355"/>
      <c r="N50" s="230"/>
      <c r="O50" s="59"/>
      <c r="P50" s="59"/>
      <c r="Q50" s="59"/>
    </row>
    <row r="51" spans="10:17" x14ac:dyDescent="0.2">
      <c r="J51" s="353"/>
      <c r="K51" s="354"/>
      <c r="L51" s="354"/>
      <c r="M51" s="355"/>
      <c r="N51" s="230"/>
      <c r="O51" s="59"/>
      <c r="P51" s="59"/>
      <c r="Q51" s="59"/>
    </row>
    <row r="52" spans="10:17" x14ac:dyDescent="0.2">
      <c r="J52" s="353"/>
      <c r="K52" s="354"/>
      <c r="L52" s="354"/>
      <c r="M52" s="355"/>
      <c r="N52" s="231"/>
      <c r="O52" s="59"/>
      <c r="P52" s="59"/>
      <c r="Q52" s="59"/>
    </row>
    <row r="53" spans="10:17" x14ac:dyDescent="0.2">
      <c r="J53" s="353"/>
      <c r="K53" s="354"/>
      <c r="L53" s="354"/>
      <c r="M53" s="355"/>
      <c r="N53" s="228"/>
      <c r="O53" s="59"/>
      <c r="P53" s="59"/>
      <c r="Q53" s="59"/>
    </row>
    <row r="54" spans="10:17" x14ac:dyDescent="0.2">
      <c r="J54" s="356"/>
      <c r="K54" s="357"/>
      <c r="L54" s="357"/>
      <c r="M54" s="358"/>
      <c r="N54" s="230"/>
      <c r="O54" s="59"/>
      <c r="P54" s="59"/>
      <c r="Q54" s="59"/>
    </row>
    <row r="55" spans="10:17" x14ac:dyDescent="0.2">
      <c r="J55" s="350"/>
      <c r="K55" s="351"/>
      <c r="L55" s="351"/>
      <c r="M55" s="352"/>
      <c r="N55" s="230"/>
      <c r="O55" s="59"/>
      <c r="P55" s="59"/>
      <c r="Q55" s="59"/>
    </row>
    <row r="56" spans="10:17" x14ac:dyDescent="0.2">
      <c r="J56" s="353"/>
      <c r="K56" s="354"/>
      <c r="L56" s="354"/>
      <c r="M56" s="355"/>
      <c r="N56" s="229"/>
    </row>
    <row r="57" spans="10:17" x14ac:dyDescent="0.2">
      <c r="J57" s="353"/>
      <c r="K57" s="354"/>
      <c r="L57" s="354"/>
      <c r="M57" s="355"/>
      <c r="N57" s="229"/>
    </row>
    <row r="58" spans="10:17" x14ac:dyDescent="0.2">
      <c r="J58" s="353"/>
      <c r="K58" s="354"/>
      <c r="L58" s="354"/>
      <c r="M58" s="355"/>
      <c r="N58" s="229"/>
    </row>
    <row r="59" spans="10:17" x14ac:dyDescent="0.2">
      <c r="J59" s="353"/>
      <c r="K59" s="354"/>
      <c r="L59" s="354"/>
      <c r="M59" s="355"/>
      <c r="N59" s="229"/>
    </row>
    <row r="60" spans="10:17" x14ac:dyDescent="0.2">
      <c r="J60" s="353"/>
      <c r="K60" s="354"/>
      <c r="L60" s="354"/>
      <c r="M60" s="355"/>
      <c r="N60" s="229"/>
    </row>
    <row r="61" spans="10:17" x14ac:dyDescent="0.2">
      <c r="J61" s="353"/>
      <c r="K61" s="354"/>
      <c r="L61" s="354"/>
      <c r="M61" s="355"/>
      <c r="N61" s="229"/>
    </row>
    <row r="62" spans="10:17" x14ac:dyDescent="0.2">
      <c r="J62" s="353"/>
      <c r="K62" s="354"/>
      <c r="L62" s="354"/>
      <c r="M62" s="355"/>
      <c r="N62" s="229"/>
    </row>
    <row r="63" spans="10:17" x14ac:dyDescent="0.2">
      <c r="J63" s="353"/>
      <c r="K63" s="354"/>
      <c r="L63" s="354"/>
      <c r="M63" s="355"/>
      <c r="N63" s="229"/>
    </row>
    <row r="64" spans="10:17" x14ac:dyDescent="0.2">
      <c r="J64" s="353"/>
      <c r="K64" s="354"/>
      <c r="L64" s="354"/>
      <c r="M64" s="355"/>
      <c r="N64" s="229"/>
    </row>
    <row r="65" spans="10:13" x14ac:dyDescent="0.2">
      <c r="J65" s="353"/>
      <c r="K65" s="354"/>
      <c r="L65" s="354"/>
      <c r="M65" s="355"/>
    </row>
    <row r="66" spans="10:13" x14ac:dyDescent="0.2">
      <c r="J66" s="356"/>
      <c r="K66" s="357"/>
      <c r="L66" s="357"/>
      <c r="M66" s="358"/>
    </row>
  </sheetData>
  <mergeCells count="3">
    <mergeCell ref="D2:F2"/>
    <mergeCell ref="J42:M54"/>
    <mergeCell ref="J55:M66"/>
  </mergeCells>
  <conditionalFormatting sqref="J15 J17:J20">
    <cfRule type="cellIs" dxfId="12" priority="1" stopIfTrue="1" operator="equal">
      <formula>0</formula>
    </cfRule>
  </conditionalFormatting>
  <conditionalFormatting sqref="J22 J12 J14 J24:J28">
    <cfRule type="cellIs" dxfId="11" priority="13" stopIfTrue="1" operator="equal">
      <formula>0</formula>
    </cfRule>
  </conditionalFormatting>
  <conditionalFormatting sqref="J7:J9">
    <cfRule type="cellIs" dxfId="10" priority="12" stopIfTrue="1" operator="equal">
      <formula>0</formula>
    </cfRule>
  </conditionalFormatting>
  <conditionalFormatting sqref="J30:J32">
    <cfRule type="cellIs" dxfId="9" priority="11" stopIfTrue="1" operator="equal">
      <formula>0</formula>
    </cfRule>
  </conditionalFormatting>
  <conditionalFormatting sqref="J23">
    <cfRule type="cellIs" dxfId="8" priority="10" stopIfTrue="1" operator="equal">
      <formula>0</formula>
    </cfRule>
  </conditionalFormatting>
  <conditionalFormatting sqref="J16">
    <cfRule type="cellIs" dxfId="7" priority="9" stopIfTrue="1" operator="equal">
      <formula>0</formula>
    </cfRule>
  </conditionalFormatting>
  <conditionalFormatting sqref="J4">
    <cfRule type="cellIs" dxfId="6" priority="8" stopIfTrue="1" operator="equal">
      <formula>0</formula>
    </cfRule>
  </conditionalFormatting>
  <conditionalFormatting sqref="J10">
    <cfRule type="cellIs" dxfId="5" priority="7" stopIfTrue="1" operator="equal">
      <formula>0</formula>
    </cfRule>
  </conditionalFormatting>
  <conditionalFormatting sqref="J11">
    <cfRule type="cellIs" dxfId="4" priority="6" stopIfTrue="1" operator="equal">
      <formula>0</formula>
    </cfRule>
  </conditionalFormatting>
  <conditionalFormatting sqref="J13">
    <cfRule type="cellIs" dxfId="3" priority="5" stopIfTrue="1" operator="equal">
      <formula>0</formula>
    </cfRule>
  </conditionalFormatting>
  <conditionalFormatting sqref="J21">
    <cfRule type="cellIs" dxfId="2" priority="4" stopIfTrue="1" operator="equal">
      <formula>0</formula>
    </cfRule>
  </conditionalFormatting>
  <conditionalFormatting sqref="J5:J6">
    <cfRule type="cellIs" dxfId="1" priority="3" stopIfTrue="1" operator="equal">
      <formula>0</formula>
    </cfRule>
  </conditionalFormatting>
  <conditionalFormatting sqref="J29">
    <cfRule type="cellIs" dxfId="0" priority="2" stopIfTrue="1" operator="equal">
      <formula>0</formula>
    </cfRule>
  </conditionalFormatting>
  <pageMargins left="0.7" right="0.7" top="0.75" bottom="0.75" header="0.3" footer="0.3"/>
  <pageSetup paperSize="9" scale="78" orientation="portrait" horizontalDpi="4294967294" verticalDpi="4294967294" r:id="rId1"/>
  <colBreaks count="1" manualBreakCount="1">
    <brk id="9" max="126"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P49"/>
  <sheetViews>
    <sheetView topLeftCell="C1" zoomScale="80" zoomScaleNormal="80" workbookViewId="0">
      <selection activeCell="K19" sqref="K19"/>
    </sheetView>
  </sheetViews>
  <sheetFormatPr defaultRowHeight="15" x14ac:dyDescent="0.25"/>
  <cols>
    <col min="1" max="1" width="1" customWidth="1"/>
    <col min="2" max="2" width="3.42578125" bestFit="1" customWidth="1"/>
    <col min="3" max="3" width="3.5703125" bestFit="1" customWidth="1"/>
    <col min="4" max="4" width="5.28515625" customWidth="1"/>
    <col min="5" max="5" width="21.7109375" bestFit="1" customWidth="1"/>
    <col min="6" max="6" width="32.42578125" customWidth="1"/>
    <col min="7" max="7" width="30.42578125" customWidth="1"/>
    <col min="8" max="8" width="13.7109375" style="64" customWidth="1"/>
    <col min="9" max="9" width="14.140625" bestFit="1" customWidth="1"/>
    <col min="10" max="10" width="18.140625" bestFit="1" customWidth="1"/>
    <col min="11" max="11" width="4.28515625" style="64" customWidth="1"/>
    <col min="12" max="12" width="6.85546875" customWidth="1"/>
    <col min="13" max="13" width="4.5703125" style="64" customWidth="1"/>
    <col min="14" max="14" width="11.28515625" style="64" customWidth="1"/>
    <col min="15" max="15" width="5.85546875" bestFit="1" customWidth="1"/>
    <col min="16" max="16" width="31.42578125" style="128" bestFit="1" customWidth="1"/>
  </cols>
  <sheetData>
    <row r="1" spans="2:16" ht="7.5" customHeight="1" x14ac:dyDescent="0.25"/>
    <row r="2" spans="2:16" s="63" customFormat="1" ht="73.5" customHeight="1" x14ac:dyDescent="0.2">
      <c r="B2" s="69" t="s">
        <v>245</v>
      </c>
      <c r="C2" s="69" t="s">
        <v>246</v>
      </c>
      <c r="D2" s="69" t="s">
        <v>291</v>
      </c>
      <c r="E2" s="122" t="s">
        <v>58</v>
      </c>
      <c r="F2" s="122" t="s">
        <v>35</v>
      </c>
      <c r="G2" s="122" t="s">
        <v>36</v>
      </c>
      <c r="H2" s="122" t="s">
        <v>108</v>
      </c>
      <c r="I2" s="122" t="s">
        <v>101</v>
      </c>
      <c r="J2" s="122" t="s">
        <v>100</v>
      </c>
      <c r="K2" s="122" t="s">
        <v>126</v>
      </c>
      <c r="L2" s="122" t="s">
        <v>427</v>
      </c>
      <c r="M2" s="122">
        <v>100</v>
      </c>
      <c r="N2" s="122" t="s">
        <v>127</v>
      </c>
      <c r="O2" s="123" t="s">
        <v>128</v>
      </c>
      <c r="P2" s="129" t="s">
        <v>316</v>
      </c>
    </row>
    <row r="3" spans="2:16" ht="15.75" x14ac:dyDescent="0.3">
      <c r="B3" s="110" t="s">
        <v>255</v>
      </c>
      <c r="C3" s="110">
        <v>1</v>
      </c>
      <c r="D3" s="110" t="s">
        <v>292</v>
      </c>
      <c r="E3" s="37" t="s">
        <v>23</v>
      </c>
      <c r="F3" s="107" t="s">
        <v>249</v>
      </c>
      <c r="G3" s="107" t="s">
        <v>66</v>
      </c>
      <c r="H3" s="80">
        <v>3383784528</v>
      </c>
      <c r="I3" s="107" t="s">
        <v>92</v>
      </c>
      <c r="J3" s="107"/>
      <c r="K3" s="80" t="s">
        <v>235</v>
      </c>
      <c r="L3" s="80"/>
      <c r="M3" s="80">
        <v>100</v>
      </c>
      <c r="N3" s="106">
        <v>43358</v>
      </c>
      <c r="O3" s="120" t="s">
        <v>48</v>
      </c>
      <c r="P3" s="130" t="s">
        <v>323</v>
      </c>
    </row>
    <row r="4" spans="2:16" ht="15.75" x14ac:dyDescent="0.3">
      <c r="B4" s="110"/>
      <c r="C4" s="110"/>
      <c r="D4" s="110"/>
      <c r="E4" s="37" t="s">
        <v>206</v>
      </c>
      <c r="F4" s="107" t="s">
        <v>250</v>
      </c>
      <c r="G4" s="107" t="s">
        <v>248</v>
      </c>
      <c r="H4" s="80">
        <v>3476740075</v>
      </c>
      <c r="I4" s="107" t="s">
        <v>247</v>
      </c>
      <c r="J4" s="107"/>
      <c r="K4" s="80" t="s">
        <v>65</v>
      </c>
      <c r="L4" s="80"/>
      <c r="M4" s="80"/>
      <c r="N4" s="80"/>
      <c r="O4" s="120"/>
      <c r="P4" s="130"/>
    </row>
    <row r="5" spans="2:16" ht="15.75" x14ac:dyDescent="0.3">
      <c r="B5" s="110" t="s">
        <v>256</v>
      </c>
      <c r="C5" s="110">
        <v>22</v>
      </c>
      <c r="D5" s="110" t="s">
        <v>292</v>
      </c>
      <c r="E5" s="37" t="s">
        <v>344</v>
      </c>
      <c r="F5" s="107" t="s">
        <v>346</v>
      </c>
      <c r="G5" s="107" t="s">
        <v>345</v>
      </c>
      <c r="H5" s="80">
        <v>3333420117</v>
      </c>
      <c r="I5" s="107" t="s">
        <v>347</v>
      </c>
      <c r="J5" s="107"/>
      <c r="K5" s="80" t="s">
        <v>348</v>
      </c>
      <c r="L5" s="80"/>
      <c r="M5" s="80">
        <v>100</v>
      </c>
      <c r="N5" s="106">
        <v>43740</v>
      </c>
      <c r="O5" s="120"/>
      <c r="P5" s="130"/>
    </row>
    <row r="6" spans="2:16" ht="15.75" x14ac:dyDescent="0.3">
      <c r="B6" s="110"/>
      <c r="C6" s="110"/>
      <c r="D6" s="110"/>
      <c r="E6" s="108"/>
      <c r="F6" s="107"/>
      <c r="G6" s="107"/>
      <c r="H6" s="80"/>
      <c r="I6" s="107"/>
      <c r="J6" s="107"/>
      <c r="K6" s="80"/>
      <c r="L6" s="80"/>
      <c r="M6" s="80"/>
      <c r="N6" s="80"/>
      <c r="O6" s="120"/>
      <c r="P6" s="130"/>
    </row>
    <row r="7" spans="2:16" ht="15.75" x14ac:dyDescent="0.3">
      <c r="B7" s="110"/>
      <c r="C7" s="110"/>
      <c r="D7" s="110" t="s">
        <v>292</v>
      </c>
      <c r="E7" s="37" t="s">
        <v>363</v>
      </c>
      <c r="F7" s="107" t="s">
        <v>413</v>
      </c>
      <c r="G7" s="107" t="s">
        <v>414</v>
      </c>
      <c r="H7" s="80">
        <v>3932322333</v>
      </c>
      <c r="I7" s="107" t="s">
        <v>415</v>
      </c>
      <c r="J7" s="107"/>
      <c r="K7" s="80"/>
      <c r="L7" s="80"/>
      <c r="M7" s="80"/>
      <c r="N7" s="106">
        <v>43862</v>
      </c>
      <c r="O7" s="120"/>
      <c r="P7" s="130"/>
    </row>
    <row r="8" spans="2:16" ht="15.75" x14ac:dyDescent="0.3">
      <c r="B8" s="110" t="s">
        <v>256</v>
      </c>
      <c r="C8" s="110">
        <v>69</v>
      </c>
      <c r="D8" s="110" t="s">
        <v>292</v>
      </c>
      <c r="E8" s="37" t="s">
        <v>21</v>
      </c>
      <c r="F8" s="107" t="s">
        <v>77</v>
      </c>
      <c r="G8" s="107" t="s">
        <v>78</v>
      </c>
      <c r="H8" s="80">
        <v>3406617270</v>
      </c>
      <c r="I8" s="107" t="s">
        <v>85</v>
      </c>
      <c r="J8" s="107" t="s">
        <v>50</v>
      </c>
      <c r="K8" s="80" t="s">
        <v>65</v>
      </c>
      <c r="L8" s="80"/>
      <c r="M8" s="80">
        <v>100</v>
      </c>
      <c r="N8" s="106">
        <v>43398</v>
      </c>
      <c r="O8" s="120" t="s">
        <v>48</v>
      </c>
      <c r="P8" s="130"/>
    </row>
    <row r="9" spans="2:16" ht="15.75" x14ac:dyDescent="0.3">
      <c r="B9" s="110" t="s">
        <v>256</v>
      </c>
      <c r="C9" s="110">
        <v>3</v>
      </c>
      <c r="D9" s="110" t="s">
        <v>292</v>
      </c>
      <c r="E9" s="37" t="s">
        <v>39</v>
      </c>
      <c r="F9" s="107" t="s">
        <v>75</v>
      </c>
      <c r="G9" s="107" t="s">
        <v>76</v>
      </c>
      <c r="H9" s="80">
        <v>3480067713</v>
      </c>
      <c r="I9" s="107" t="s">
        <v>84</v>
      </c>
      <c r="J9" s="107" t="s">
        <v>52</v>
      </c>
      <c r="K9" s="80" t="s">
        <v>235</v>
      </c>
      <c r="L9" s="80"/>
      <c r="M9" s="80" t="s">
        <v>350</v>
      </c>
      <c r="N9" s="106">
        <v>43745</v>
      </c>
      <c r="O9" s="120"/>
      <c r="P9" s="130"/>
    </row>
    <row r="10" spans="2:16" ht="15.75" x14ac:dyDescent="0.3">
      <c r="B10" s="110" t="s">
        <v>256</v>
      </c>
      <c r="C10" s="110">
        <v>16</v>
      </c>
      <c r="D10" s="110" t="s">
        <v>292</v>
      </c>
      <c r="E10" s="37" t="s">
        <v>125</v>
      </c>
      <c r="F10" s="107" t="s">
        <v>130</v>
      </c>
      <c r="G10" s="107" t="s">
        <v>131</v>
      </c>
      <c r="H10" s="80">
        <v>3472366798</v>
      </c>
      <c r="I10" s="107" t="s">
        <v>132</v>
      </c>
      <c r="J10" s="107"/>
      <c r="K10" s="80" t="s">
        <v>235</v>
      </c>
      <c r="L10" s="125" t="s">
        <v>48</v>
      </c>
      <c r="M10" s="80">
        <v>100</v>
      </c>
      <c r="N10" s="106">
        <v>43714</v>
      </c>
      <c r="O10" s="120" t="s">
        <v>48</v>
      </c>
      <c r="P10" s="130" t="s">
        <v>348</v>
      </c>
    </row>
    <row r="11" spans="2:16" ht="15.75" x14ac:dyDescent="0.3">
      <c r="B11" s="110" t="s">
        <v>256</v>
      </c>
      <c r="C11" s="110">
        <v>19</v>
      </c>
      <c r="D11" s="110" t="s">
        <v>292</v>
      </c>
      <c r="E11" s="37" t="s">
        <v>150</v>
      </c>
      <c r="F11" s="107" t="s">
        <v>165</v>
      </c>
      <c r="G11" s="107" t="s">
        <v>166</v>
      </c>
      <c r="H11" s="80">
        <v>3357696441</v>
      </c>
      <c r="I11" s="107" t="s">
        <v>164</v>
      </c>
      <c r="J11" s="107" t="s">
        <v>543</v>
      </c>
      <c r="K11" s="80" t="s">
        <v>235</v>
      </c>
      <c r="L11" s="80"/>
      <c r="M11" s="80">
        <v>100</v>
      </c>
      <c r="N11" s="106">
        <v>43722</v>
      </c>
      <c r="O11" s="120" t="s">
        <v>48</v>
      </c>
      <c r="P11" s="130" t="s">
        <v>387</v>
      </c>
    </row>
    <row r="12" spans="2:16" ht="15.75" x14ac:dyDescent="0.3">
      <c r="B12" s="110" t="s">
        <v>256</v>
      </c>
      <c r="C12" s="110">
        <v>13</v>
      </c>
      <c r="D12" s="110" t="s">
        <v>292</v>
      </c>
      <c r="E12" s="37" t="s">
        <v>207</v>
      </c>
      <c r="F12" s="107" t="s">
        <v>251</v>
      </c>
      <c r="G12" s="107" t="s">
        <v>220</v>
      </c>
      <c r="H12" s="80">
        <v>3479069269</v>
      </c>
      <c r="I12" s="107" t="s">
        <v>456</v>
      </c>
      <c r="J12" s="107"/>
      <c r="K12" s="80" t="s">
        <v>235</v>
      </c>
      <c r="L12" s="80"/>
      <c r="M12" s="80">
        <v>100</v>
      </c>
      <c r="N12" s="106">
        <v>43740</v>
      </c>
      <c r="O12" s="120" t="s">
        <v>48</v>
      </c>
      <c r="P12" s="130" t="s">
        <v>348</v>
      </c>
    </row>
    <row r="13" spans="2:16" ht="15.75" x14ac:dyDescent="0.3">
      <c r="B13" s="110" t="s">
        <v>257</v>
      </c>
      <c r="C13" s="110">
        <v>18</v>
      </c>
      <c r="D13" s="110" t="s">
        <v>292</v>
      </c>
      <c r="E13" s="126" t="s">
        <v>149</v>
      </c>
      <c r="F13" s="107" t="s">
        <v>162</v>
      </c>
      <c r="G13" s="107" t="s">
        <v>161</v>
      </c>
      <c r="H13" s="80">
        <v>3470622659</v>
      </c>
      <c r="I13" s="107" t="s">
        <v>163</v>
      </c>
      <c r="J13" s="107"/>
      <c r="K13" s="80" t="s">
        <v>65</v>
      </c>
      <c r="L13" s="80"/>
      <c r="M13" s="127"/>
      <c r="N13" s="157">
        <v>43549</v>
      </c>
      <c r="O13" s="120"/>
      <c r="P13" s="130"/>
    </row>
    <row r="14" spans="2:16" ht="15.75" x14ac:dyDescent="0.3">
      <c r="B14" s="110" t="s">
        <v>256</v>
      </c>
      <c r="C14" s="110">
        <v>33</v>
      </c>
      <c r="D14" s="110" t="s">
        <v>292</v>
      </c>
      <c r="E14" s="37" t="s">
        <v>123</v>
      </c>
      <c r="F14" s="107" t="s">
        <v>133</v>
      </c>
      <c r="G14" s="107" t="s">
        <v>134</v>
      </c>
      <c r="H14" s="80">
        <v>3394522719</v>
      </c>
      <c r="I14" s="107" t="s">
        <v>135</v>
      </c>
      <c r="J14" s="107"/>
      <c r="K14" s="80" t="s">
        <v>235</v>
      </c>
      <c r="L14" s="80"/>
      <c r="M14" s="80">
        <v>100</v>
      </c>
      <c r="N14" s="106">
        <v>43739</v>
      </c>
      <c r="O14" s="120" t="s">
        <v>48</v>
      </c>
      <c r="P14" s="130" t="s">
        <v>321</v>
      </c>
    </row>
    <row r="15" spans="2:16" ht="15.75" x14ac:dyDescent="0.3">
      <c r="B15" s="110"/>
      <c r="C15" s="110"/>
      <c r="D15" s="110"/>
      <c r="E15" s="37"/>
      <c r="F15" s="107"/>
      <c r="G15" s="107"/>
      <c r="H15" s="80"/>
      <c r="I15" s="107"/>
      <c r="J15" s="107"/>
      <c r="K15" s="80"/>
      <c r="L15" s="80"/>
      <c r="M15" s="80"/>
      <c r="N15" s="106"/>
      <c r="O15" s="120"/>
      <c r="P15" s="130"/>
    </row>
    <row r="16" spans="2:16" ht="15.75" x14ac:dyDescent="0.3">
      <c r="B16" s="110" t="s">
        <v>256</v>
      </c>
      <c r="C16" s="110">
        <v>12</v>
      </c>
      <c r="D16" s="110" t="s">
        <v>292</v>
      </c>
      <c r="E16" s="37" t="s">
        <v>113</v>
      </c>
      <c r="F16" s="107" t="s">
        <v>115</v>
      </c>
      <c r="G16" s="107" t="s">
        <v>116</v>
      </c>
      <c r="H16" s="80">
        <v>3389366999</v>
      </c>
      <c r="I16" s="107" t="s">
        <v>117</v>
      </c>
      <c r="J16" s="107"/>
      <c r="K16" s="80" t="s">
        <v>235</v>
      </c>
      <c r="L16" s="80"/>
      <c r="M16" s="80">
        <v>100</v>
      </c>
      <c r="N16" s="157">
        <v>43496</v>
      </c>
      <c r="O16" s="120"/>
      <c r="P16" s="130"/>
    </row>
    <row r="17" spans="2:16" s="70" customFormat="1" ht="15.75" x14ac:dyDescent="0.3">
      <c r="B17" s="110"/>
      <c r="C17" s="110"/>
      <c r="D17" s="110"/>
      <c r="E17" s="37" t="s">
        <v>38</v>
      </c>
      <c r="F17" s="107" t="s">
        <v>224</v>
      </c>
      <c r="G17" s="107" t="s">
        <v>225</v>
      </c>
      <c r="H17" s="80">
        <v>3356988924</v>
      </c>
      <c r="I17" s="107" t="s">
        <v>226</v>
      </c>
      <c r="J17" s="107" t="s">
        <v>227</v>
      </c>
      <c r="K17" s="80" t="s">
        <v>65</v>
      </c>
      <c r="L17" s="80"/>
      <c r="M17" s="80" t="s">
        <v>274</v>
      </c>
      <c r="N17" s="106">
        <v>43747</v>
      </c>
      <c r="O17" s="120"/>
      <c r="P17" s="130"/>
    </row>
    <row r="18" spans="2:16" s="73" customFormat="1" ht="15.75" x14ac:dyDescent="0.3">
      <c r="B18" s="110" t="s">
        <v>256</v>
      </c>
      <c r="C18" s="110">
        <v>4</v>
      </c>
      <c r="D18" s="110" t="s">
        <v>292</v>
      </c>
      <c r="E18" s="37" t="s">
        <v>222</v>
      </c>
      <c r="F18" s="107" t="s">
        <v>252</v>
      </c>
      <c r="G18" s="107" t="s">
        <v>253</v>
      </c>
      <c r="H18" s="110">
        <v>335405737</v>
      </c>
      <c r="I18" s="107" t="s">
        <v>254</v>
      </c>
      <c r="J18" s="107"/>
      <c r="K18" s="80" t="s">
        <v>65</v>
      </c>
      <c r="L18" s="107"/>
      <c r="M18" s="80">
        <v>100</v>
      </c>
      <c r="N18" s="106">
        <v>43733</v>
      </c>
      <c r="O18" s="121"/>
      <c r="P18" s="130"/>
    </row>
    <row r="19" spans="2:16" s="73" customFormat="1" ht="15.75" x14ac:dyDescent="0.3">
      <c r="B19" s="110" t="s">
        <v>257</v>
      </c>
      <c r="C19" s="110">
        <v>10</v>
      </c>
      <c r="D19" s="110" t="s">
        <v>292</v>
      </c>
      <c r="E19" s="37" t="s">
        <v>232</v>
      </c>
      <c r="F19" s="107" t="s">
        <v>260</v>
      </c>
      <c r="G19" s="107" t="s">
        <v>258</v>
      </c>
      <c r="H19" s="110">
        <v>3404193061</v>
      </c>
      <c r="I19" s="107" t="s">
        <v>259</v>
      </c>
      <c r="J19" s="107"/>
      <c r="K19" s="80"/>
      <c r="L19" s="107"/>
      <c r="M19" s="80">
        <v>100</v>
      </c>
      <c r="N19" s="106">
        <v>43707</v>
      </c>
      <c r="O19" s="121"/>
      <c r="P19" s="130" t="s">
        <v>377</v>
      </c>
    </row>
    <row r="20" spans="2:16" s="73" customFormat="1" ht="15.75" x14ac:dyDescent="0.3">
      <c r="B20" s="110" t="s">
        <v>256</v>
      </c>
      <c r="C20" s="110">
        <v>99</v>
      </c>
      <c r="D20" s="110" t="s">
        <v>292</v>
      </c>
      <c r="E20" s="37" t="s">
        <v>392</v>
      </c>
      <c r="F20" s="107" t="s">
        <v>412</v>
      </c>
      <c r="G20" s="107" t="s">
        <v>411</v>
      </c>
      <c r="H20" s="110">
        <v>3483351866</v>
      </c>
      <c r="I20" s="107" t="s">
        <v>410</v>
      </c>
      <c r="J20" s="107"/>
      <c r="K20" s="80"/>
      <c r="L20" s="107"/>
      <c r="M20" s="80">
        <v>100</v>
      </c>
      <c r="N20" s="106">
        <v>43898</v>
      </c>
      <c r="O20" s="121"/>
      <c r="P20" s="130"/>
    </row>
    <row r="21" spans="2:16" s="73" customFormat="1" ht="15.75" x14ac:dyDescent="0.3">
      <c r="B21" s="110" t="s">
        <v>257</v>
      </c>
      <c r="C21" s="110">
        <v>32</v>
      </c>
      <c r="D21" s="110" t="s">
        <v>292</v>
      </c>
      <c r="E21" s="126" t="s">
        <v>189</v>
      </c>
      <c r="F21" s="107" t="s">
        <v>172</v>
      </c>
      <c r="G21" s="107" t="s">
        <v>173</v>
      </c>
      <c r="H21" s="80">
        <v>3341753154</v>
      </c>
      <c r="I21" s="107" t="s">
        <v>179</v>
      </c>
      <c r="J21" s="107"/>
      <c r="K21" s="80" t="s">
        <v>65</v>
      </c>
      <c r="L21" s="80"/>
      <c r="M21" s="127"/>
      <c r="N21" s="157">
        <v>43535</v>
      </c>
      <c r="O21" s="120"/>
      <c r="P21" s="130"/>
    </row>
    <row r="22" spans="2:16" ht="15.75" x14ac:dyDescent="0.3">
      <c r="B22" s="110" t="s">
        <v>255</v>
      </c>
      <c r="C22" s="110">
        <v>6</v>
      </c>
      <c r="D22" s="110" t="s">
        <v>292</v>
      </c>
      <c r="E22" s="161" t="s">
        <v>47</v>
      </c>
      <c r="F22" s="107" t="s">
        <v>67</v>
      </c>
      <c r="G22" s="107" t="s">
        <v>68</v>
      </c>
      <c r="H22" s="80">
        <v>3497110226</v>
      </c>
      <c r="I22" s="107" t="s">
        <v>157</v>
      </c>
      <c r="J22" s="107" t="s">
        <v>51</v>
      </c>
      <c r="K22" s="80" t="s">
        <v>65</v>
      </c>
      <c r="L22" s="125" t="s">
        <v>228</v>
      </c>
      <c r="M22" s="80">
        <v>100</v>
      </c>
      <c r="N22" s="106">
        <v>43847</v>
      </c>
      <c r="O22" s="120" t="s">
        <v>48</v>
      </c>
      <c r="P22" s="130" t="s">
        <v>317</v>
      </c>
    </row>
    <row r="23" spans="2:16" s="70" customFormat="1" ht="15.75" x14ac:dyDescent="0.3">
      <c r="B23" s="110" t="s">
        <v>256</v>
      </c>
      <c r="C23" s="110">
        <v>20</v>
      </c>
      <c r="D23" s="110" t="s">
        <v>292</v>
      </c>
      <c r="E23" s="152" t="s">
        <v>401</v>
      </c>
      <c r="F23" s="107" t="s">
        <v>402</v>
      </c>
      <c r="G23" s="107" t="s">
        <v>403</v>
      </c>
      <c r="H23" s="80">
        <v>3479077250</v>
      </c>
      <c r="I23" s="107" t="s">
        <v>404</v>
      </c>
      <c r="J23" s="107" t="s">
        <v>405</v>
      </c>
      <c r="K23" s="80"/>
      <c r="L23" s="125"/>
      <c r="M23" s="80">
        <v>100</v>
      </c>
      <c r="N23" s="106">
        <v>43905</v>
      </c>
      <c r="O23" s="120"/>
      <c r="P23" s="130"/>
    </row>
    <row r="24" spans="2:16" s="70" customFormat="1" ht="15.75" x14ac:dyDescent="0.3">
      <c r="B24" s="110" t="s">
        <v>257</v>
      </c>
      <c r="C24" s="110">
        <v>23</v>
      </c>
      <c r="D24" s="110" t="s">
        <v>292</v>
      </c>
      <c r="E24" s="37" t="s">
        <v>221</v>
      </c>
      <c r="F24" s="107" t="s">
        <v>237</v>
      </c>
      <c r="G24" s="107" t="s">
        <v>236</v>
      </c>
      <c r="H24" s="80">
        <v>3335757167</v>
      </c>
      <c r="I24" s="107" t="s">
        <v>238</v>
      </c>
      <c r="J24" s="107"/>
      <c r="K24" s="80" t="s">
        <v>235</v>
      </c>
      <c r="L24" s="107"/>
      <c r="M24" s="80">
        <v>100</v>
      </c>
      <c r="N24" s="106">
        <v>43722</v>
      </c>
      <c r="O24" s="120"/>
      <c r="P24" s="130" t="s">
        <v>390</v>
      </c>
    </row>
    <row r="25" spans="2:16" ht="15.75" x14ac:dyDescent="0.3">
      <c r="B25" s="110" t="s">
        <v>257</v>
      </c>
      <c r="C25" s="110">
        <v>8</v>
      </c>
      <c r="D25" s="110" t="s">
        <v>292</v>
      </c>
      <c r="E25" s="37" t="s">
        <v>152</v>
      </c>
      <c r="F25" s="107" t="s">
        <v>159</v>
      </c>
      <c r="G25" s="107" t="s">
        <v>158</v>
      </c>
      <c r="H25" s="80">
        <v>3393776245</v>
      </c>
      <c r="I25" s="107" t="s">
        <v>160</v>
      </c>
      <c r="J25" s="107" t="s">
        <v>177</v>
      </c>
      <c r="K25" s="80" t="s">
        <v>65</v>
      </c>
      <c r="L25" s="80"/>
      <c r="M25" s="80">
        <v>100</v>
      </c>
      <c r="N25" s="106">
        <v>43938</v>
      </c>
      <c r="O25" s="120"/>
      <c r="P25" s="130"/>
    </row>
    <row r="26" spans="2:16" ht="15.75" x14ac:dyDescent="0.3">
      <c r="B26" s="110" t="s">
        <v>257</v>
      </c>
      <c r="C26" s="110">
        <v>14</v>
      </c>
      <c r="D26" s="110" t="s">
        <v>292</v>
      </c>
      <c r="E26" s="126" t="s">
        <v>22</v>
      </c>
      <c r="F26" s="107" t="s">
        <v>69</v>
      </c>
      <c r="G26" s="107" t="s">
        <v>70</v>
      </c>
      <c r="H26" s="80">
        <v>3472574660</v>
      </c>
      <c r="I26" s="107" t="s">
        <v>87</v>
      </c>
      <c r="J26" s="107"/>
      <c r="K26" s="80" t="s">
        <v>65</v>
      </c>
      <c r="L26" s="80"/>
      <c r="M26" s="127"/>
      <c r="N26" s="157">
        <v>43541</v>
      </c>
      <c r="O26" s="120" t="s">
        <v>48</v>
      </c>
      <c r="P26" s="130"/>
    </row>
    <row r="27" spans="2:16" ht="15.75" x14ac:dyDescent="0.3">
      <c r="B27" s="110" t="s">
        <v>256</v>
      </c>
      <c r="C27" s="110">
        <v>45</v>
      </c>
      <c r="D27" s="110" t="s">
        <v>292</v>
      </c>
      <c r="E27" s="37" t="s">
        <v>204</v>
      </c>
      <c r="F27" s="107" t="s">
        <v>244</v>
      </c>
      <c r="G27" s="107" t="s">
        <v>217</v>
      </c>
      <c r="H27" s="110">
        <v>3472236337</v>
      </c>
      <c r="I27" s="107" t="s">
        <v>243</v>
      </c>
      <c r="J27" s="107"/>
      <c r="K27" s="80" t="s">
        <v>235</v>
      </c>
      <c r="L27" s="107"/>
      <c r="M27" s="80">
        <v>100</v>
      </c>
      <c r="N27" s="106">
        <v>43758</v>
      </c>
      <c r="O27" s="120"/>
      <c r="P27" s="130"/>
    </row>
    <row r="28" spans="2:16" ht="15.75" x14ac:dyDescent="0.3">
      <c r="B28" s="110" t="s">
        <v>256</v>
      </c>
      <c r="C28" s="110">
        <v>63</v>
      </c>
      <c r="D28" s="110" t="s">
        <v>292</v>
      </c>
      <c r="E28" s="37" t="s">
        <v>335</v>
      </c>
      <c r="F28" s="107" t="s">
        <v>349</v>
      </c>
      <c r="G28" s="107" t="s">
        <v>336</v>
      </c>
      <c r="H28" s="110">
        <v>3481191901</v>
      </c>
      <c r="I28" s="107" t="s">
        <v>364</v>
      </c>
      <c r="J28" s="107"/>
      <c r="K28" s="80" t="s">
        <v>65</v>
      </c>
      <c r="L28" s="107"/>
      <c r="M28" s="80">
        <v>100</v>
      </c>
      <c r="N28" s="106">
        <v>43783</v>
      </c>
      <c r="O28" s="120"/>
      <c r="P28" s="130"/>
    </row>
    <row r="29" spans="2:16" ht="15.75" x14ac:dyDescent="0.3">
      <c r="B29" s="110" t="s">
        <v>257</v>
      </c>
      <c r="C29" s="110">
        <v>80</v>
      </c>
      <c r="D29" s="110"/>
      <c r="E29" s="126" t="s">
        <v>57</v>
      </c>
      <c r="F29" s="107" t="s">
        <v>71</v>
      </c>
      <c r="G29" s="107" t="s">
        <v>72</v>
      </c>
      <c r="H29" s="80">
        <v>3478855204</v>
      </c>
      <c r="I29" s="107" t="s">
        <v>83</v>
      </c>
      <c r="J29" s="107"/>
      <c r="K29" s="80" t="s">
        <v>65</v>
      </c>
      <c r="L29" s="80"/>
      <c r="M29" s="127"/>
      <c r="N29" s="106">
        <v>43742</v>
      </c>
      <c r="O29" s="120"/>
      <c r="P29" s="130"/>
    </row>
    <row r="30" spans="2:16" ht="15.75" x14ac:dyDescent="0.3">
      <c r="B30" s="110"/>
      <c r="C30" s="110"/>
      <c r="D30" s="110"/>
      <c r="E30" s="37"/>
      <c r="F30" s="107"/>
      <c r="G30" s="107"/>
      <c r="H30" s="80"/>
      <c r="I30" s="107"/>
      <c r="J30" s="107"/>
      <c r="K30" s="80"/>
      <c r="L30" s="80"/>
      <c r="M30" s="80"/>
      <c r="N30" s="80"/>
      <c r="O30" s="120"/>
      <c r="P30" s="130"/>
    </row>
    <row r="31" spans="2:16" ht="15.75" x14ac:dyDescent="0.3">
      <c r="B31" s="110"/>
      <c r="C31" s="110"/>
      <c r="D31" s="110"/>
      <c r="E31" s="126" t="s">
        <v>476</v>
      </c>
      <c r="F31" s="107"/>
      <c r="G31" s="107" t="s">
        <v>478</v>
      </c>
      <c r="H31" s="80">
        <v>3405502590</v>
      </c>
      <c r="I31" s="107"/>
      <c r="J31" s="107" t="s">
        <v>479</v>
      </c>
      <c r="K31" s="80"/>
      <c r="L31" s="80"/>
      <c r="M31" s="127"/>
      <c r="N31" s="80"/>
      <c r="O31" s="120"/>
      <c r="P31" s="130"/>
    </row>
    <row r="32" spans="2:16" ht="15.75" x14ac:dyDescent="0.3">
      <c r="B32" s="110" t="s">
        <v>256</v>
      </c>
      <c r="C32" s="110">
        <v>9</v>
      </c>
      <c r="D32" s="110" t="s">
        <v>292</v>
      </c>
      <c r="E32" s="37" t="s">
        <v>40</v>
      </c>
      <c r="F32" s="107" t="s">
        <v>73</v>
      </c>
      <c r="G32" s="107" t="s">
        <v>74</v>
      </c>
      <c r="H32" s="80">
        <v>3389492689</v>
      </c>
      <c r="I32" s="107" t="s">
        <v>53</v>
      </c>
      <c r="J32" s="107"/>
      <c r="K32" s="80" t="s">
        <v>235</v>
      </c>
      <c r="L32" s="80"/>
      <c r="M32" s="80" t="s">
        <v>319</v>
      </c>
      <c r="N32" s="106">
        <v>43738</v>
      </c>
      <c r="O32" s="120" t="s">
        <v>48</v>
      </c>
      <c r="P32" s="130"/>
    </row>
    <row r="33" spans="2:16" ht="15.75" x14ac:dyDescent="0.3">
      <c r="B33" s="110" t="s">
        <v>257</v>
      </c>
      <c r="C33" s="110">
        <v>7</v>
      </c>
      <c r="D33" s="110" t="s">
        <v>292</v>
      </c>
      <c r="E33" s="126" t="s">
        <v>88</v>
      </c>
      <c r="F33" s="107" t="s">
        <v>136</v>
      </c>
      <c r="G33" s="109" t="s">
        <v>89</v>
      </c>
      <c r="H33" s="80">
        <v>3345637135</v>
      </c>
      <c r="I33" s="107" t="s">
        <v>600</v>
      </c>
      <c r="J33" s="107" t="s">
        <v>90</v>
      </c>
      <c r="K33" s="80" t="s">
        <v>235</v>
      </c>
      <c r="L33" s="80"/>
      <c r="M33" s="127"/>
      <c r="N33" s="157">
        <v>43549</v>
      </c>
      <c r="O33" s="120"/>
      <c r="P33" s="130"/>
    </row>
    <row r="34" spans="2:16" ht="15.75" x14ac:dyDescent="0.3">
      <c r="B34" s="110" t="s">
        <v>257</v>
      </c>
      <c r="C34" s="110">
        <v>5</v>
      </c>
      <c r="D34" s="110" t="s">
        <v>292</v>
      </c>
      <c r="E34" s="161" t="s">
        <v>218</v>
      </c>
      <c r="F34" s="107" t="s">
        <v>241</v>
      </c>
      <c r="G34" s="107" t="s">
        <v>242</v>
      </c>
      <c r="H34" s="80">
        <v>3459796001</v>
      </c>
      <c r="I34" s="107" t="s">
        <v>240</v>
      </c>
      <c r="J34" s="107"/>
      <c r="K34" s="80" t="s">
        <v>235</v>
      </c>
      <c r="L34" s="80"/>
      <c r="M34" s="80">
        <v>100</v>
      </c>
      <c r="N34" s="157">
        <v>43522</v>
      </c>
      <c r="O34" s="120"/>
      <c r="P34" s="130"/>
    </row>
    <row r="35" spans="2:16" ht="15.75" x14ac:dyDescent="0.3">
      <c r="B35" s="110" t="s">
        <v>256</v>
      </c>
      <c r="C35" s="110">
        <v>21</v>
      </c>
      <c r="D35" s="110" t="s">
        <v>292</v>
      </c>
      <c r="E35" s="37" t="s">
        <v>1</v>
      </c>
      <c r="F35" s="107" t="s">
        <v>81</v>
      </c>
      <c r="G35" s="107" t="s">
        <v>79</v>
      </c>
      <c r="H35" s="80">
        <v>3494433124</v>
      </c>
      <c r="I35" s="107" t="s">
        <v>147</v>
      </c>
      <c r="J35" s="107"/>
      <c r="K35" s="80" t="s">
        <v>65</v>
      </c>
      <c r="L35" s="80"/>
      <c r="M35" s="80">
        <v>100</v>
      </c>
      <c r="N35" s="106">
        <v>43745</v>
      </c>
      <c r="O35" s="120" t="s">
        <v>48</v>
      </c>
      <c r="P35" s="130" t="s">
        <v>324</v>
      </c>
    </row>
    <row r="36" spans="2:16" ht="15.75" x14ac:dyDescent="0.3">
      <c r="B36" s="110"/>
      <c r="C36" s="110"/>
      <c r="D36" s="110"/>
      <c r="E36" s="37" t="s">
        <v>153</v>
      </c>
      <c r="F36" s="107" t="s">
        <v>276</v>
      </c>
      <c r="G36" s="109" t="s">
        <v>277</v>
      </c>
      <c r="H36" s="80">
        <v>3478434440</v>
      </c>
      <c r="I36" s="107" t="s">
        <v>278</v>
      </c>
      <c r="J36" s="107"/>
      <c r="K36" s="80"/>
      <c r="L36" s="80"/>
      <c r="M36" s="80" t="s">
        <v>274</v>
      </c>
      <c r="N36" s="80"/>
      <c r="O36" s="107"/>
      <c r="P36" s="130"/>
    </row>
    <row r="37" spans="2:16" ht="15.75" x14ac:dyDescent="0.3">
      <c r="B37" s="110" t="s">
        <v>256</v>
      </c>
      <c r="C37" s="110">
        <v>90</v>
      </c>
      <c r="D37" s="110" t="s">
        <v>292</v>
      </c>
      <c r="E37" s="37" t="s">
        <v>356</v>
      </c>
      <c r="F37" s="107" t="s">
        <v>357</v>
      </c>
      <c r="G37" s="109" t="s">
        <v>358</v>
      </c>
      <c r="H37" s="80">
        <v>3334560496</v>
      </c>
      <c r="I37" s="107" t="s">
        <v>359</v>
      </c>
      <c r="J37" s="107"/>
      <c r="K37" s="80"/>
      <c r="L37" s="80"/>
      <c r="M37" s="80">
        <v>100</v>
      </c>
      <c r="N37" s="106">
        <v>43797</v>
      </c>
      <c r="O37" s="107"/>
      <c r="P37" s="130"/>
    </row>
    <row r="38" spans="2:16" ht="15.75" x14ac:dyDescent="0.3">
      <c r="B38" s="110"/>
      <c r="C38" s="110"/>
      <c r="D38" s="110"/>
      <c r="E38" s="37"/>
      <c r="F38" s="107"/>
      <c r="G38" s="107"/>
      <c r="H38" s="80"/>
      <c r="I38" s="107"/>
      <c r="J38" s="107"/>
      <c r="K38" s="80"/>
      <c r="L38" s="80"/>
      <c r="M38" s="80"/>
      <c r="N38" s="80"/>
      <c r="O38" s="80"/>
      <c r="P38" s="130"/>
    </row>
    <row r="39" spans="2:16" ht="15.75" x14ac:dyDescent="0.3">
      <c r="B39" s="110" t="s">
        <v>256</v>
      </c>
      <c r="C39" s="110">
        <v>11</v>
      </c>
      <c r="D39" s="110"/>
      <c r="E39" s="37" t="s">
        <v>0</v>
      </c>
      <c r="F39" s="107" t="s">
        <v>168</v>
      </c>
      <c r="G39" s="107" t="s">
        <v>59</v>
      </c>
      <c r="H39" s="80">
        <v>3490879618</v>
      </c>
      <c r="I39" s="107" t="s">
        <v>49</v>
      </c>
      <c r="J39" s="107"/>
      <c r="K39" s="80" t="s">
        <v>65</v>
      </c>
      <c r="L39" s="80"/>
      <c r="M39" s="80" t="s">
        <v>274</v>
      </c>
      <c r="N39" s="80"/>
      <c r="O39" s="120" t="s">
        <v>48</v>
      </c>
      <c r="P39" s="130" t="s">
        <v>318</v>
      </c>
    </row>
    <row r="40" spans="2:16" ht="15.75" x14ac:dyDescent="0.3">
      <c r="B40" s="110"/>
      <c r="C40" s="110"/>
      <c r="D40" s="110" t="s">
        <v>292</v>
      </c>
      <c r="E40" s="37" t="s">
        <v>102</v>
      </c>
      <c r="F40" s="107" t="s">
        <v>103</v>
      </c>
      <c r="G40" s="107" t="s">
        <v>107</v>
      </c>
      <c r="H40" s="80">
        <v>3207981710</v>
      </c>
      <c r="I40" s="107"/>
      <c r="J40" s="107" t="s">
        <v>42</v>
      </c>
      <c r="K40" s="80" t="s">
        <v>235</v>
      </c>
      <c r="L40" s="80"/>
      <c r="M40" s="80" t="s">
        <v>274</v>
      </c>
      <c r="N40" s="80"/>
      <c r="O40" s="120"/>
      <c r="P40" s="130"/>
    </row>
    <row r="41" spans="2:16" ht="15.75" x14ac:dyDescent="0.3">
      <c r="B41" s="110"/>
      <c r="C41" s="110"/>
      <c r="D41" s="110"/>
      <c r="E41" s="37" t="s">
        <v>104</v>
      </c>
      <c r="F41" s="107" t="s">
        <v>105</v>
      </c>
      <c r="G41" s="107" t="s">
        <v>106</v>
      </c>
      <c r="H41" s="80">
        <v>3397263887</v>
      </c>
      <c r="I41" s="107"/>
      <c r="J41" s="107" t="s">
        <v>91</v>
      </c>
      <c r="K41" s="80" t="s">
        <v>65</v>
      </c>
      <c r="L41" s="80"/>
      <c r="M41" s="80" t="s">
        <v>274</v>
      </c>
      <c r="N41" s="80"/>
      <c r="O41" s="120"/>
      <c r="P41" s="130"/>
    </row>
    <row r="42" spans="2:16" ht="15.75" x14ac:dyDescent="0.3">
      <c r="B42" s="110"/>
      <c r="C42" s="110"/>
      <c r="D42" s="110"/>
      <c r="E42" s="107"/>
      <c r="F42" s="107"/>
      <c r="G42" s="107"/>
      <c r="H42" s="80"/>
      <c r="I42" s="107"/>
      <c r="J42" s="107"/>
      <c r="K42" s="80"/>
      <c r="L42" s="80"/>
      <c r="M42" s="80"/>
      <c r="N42" s="80"/>
      <c r="O42" s="120"/>
      <c r="P42" s="130"/>
    </row>
    <row r="43" spans="2:16" ht="15.75" x14ac:dyDescent="0.3">
      <c r="B43" s="110"/>
      <c r="C43" s="110"/>
      <c r="D43" s="110"/>
      <c r="E43" s="107"/>
      <c r="F43" s="107"/>
      <c r="G43" s="107"/>
      <c r="H43" s="80"/>
      <c r="I43" s="107"/>
      <c r="J43" s="107"/>
      <c r="K43" s="80"/>
      <c r="L43" s="80"/>
      <c r="M43" s="80"/>
      <c r="N43" s="80"/>
      <c r="O43" s="120"/>
      <c r="P43" s="130"/>
    </row>
    <row r="44" spans="2:16" ht="15.75" x14ac:dyDescent="0.3">
      <c r="B44" s="110"/>
      <c r="C44" s="110"/>
      <c r="D44" s="110"/>
      <c r="E44" s="107"/>
      <c r="F44" s="107"/>
      <c r="G44" s="107"/>
      <c r="H44" s="80"/>
      <c r="I44" s="107"/>
      <c r="J44" s="107"/>
      <c r="K44" s="80"/>
      <c r="L44" s="80"/>
      <c r="M44" s="80"/>
      <c r="N44" s="80"/>
      <c r="O44" s="120"/>
      <c r="P44" s="130"/>
    </row>
    <row r="45" spans="2:16" ht="15.75" x14ac:dyDescent="0.3">
      <c r="B45" s="110"/>
      <c r="C45" s="110"/>
      <c r="D45" s="110"/>
      <c r="E45" s="107"/>
      <c r="F45" s="107"/>
      <c r="G45" s="107"/>
      <c r="H45" s="80"/>
      <c r="I45" s="107"/>
      <c r="J45" s="107"/>
      <c r="K45" s="80"/>
      <c r="L45" s="80"/>
      <c r="M45" s="80"/>
      <c r="N45" s="80"/>
      <c r="O45" s="120"/>
      <c r="P45" s="130"/>
    </row>
    <row r="46" spans="2:16" ht="15.75" x14ac:dyDescent="0.3">
      <c r="B46" s="110"/>
      <c r="C46" s="110"/>
      <c r="D46" s="110"/>
      <c r="E46" s="107"/>
      <c r="F46" s="107"/>
      <c r="G46" s="107"/>
      <c r="H46" s="80"/>
      <c r="I46" s="107"/>
      <c r="J46" s="107"/>
      <c r="K46" s="80"/>
      <c r="L46" s="80"/>
      <c r="M46" s="80"/>
      <c r="N46" s="80"/>
      <c r="O46" s="120"/>
      <c r="P46" s="130"/>
    </row>
    <row r="47" spans="2:16" ht="15.75" x14ac:dyDescent="0.3">
      <c r="B47" s="110"/>
      <c r="C47" s="110"/>
      <c r="D47" s="110"/>
      <c r="E47" s="107"/>
      <c r="F47" s="107"/>
      <c r="G47" s="107"/>
      <c r="H47" s="80"/>
      <c r="I47" s="107"/>
      <c r="J47" s="107"/>
      <c r="K47" s="80"/>
      <c r="L47" s="80"/>
      <c r="M47" s="80"/>
      <c r="N47" s="80"/>
      <c r="O47" s="120"/>
      <c r="P47" s="130"/>
    </row>
    <row r="48" spans="2:16" ht="15.75" x14ac:dyDescent="0.3">
      <c r="B48" s="73"/>
      <c r="C48" s="73"/>
      <c r="D48" s="73"/>
      <c r="E48" s="73"/>
      <c r="F48" s="73"/>
      <c r="G48" s="73"/>
      <c r="H48" s="124"/>
      <c r="I48" s="73"/>
      <c r="J48" s="73"/>
      <c r="K48" s="124"/>
      <c r="L48" s="73"/>
      <c r="M48" s="124"/>
      <c r="N48" s="124"/>
      <c r="O48" s="73"/>
    </row>
    <row r="49" spans="2:15" ht="15.75" x14ac:dyDescent="0.3">
      <c r="B49" s="73"/>
      <c r="C49" s="73"/>
      <c r="D49" s="73"/>
      <c r="E49" s="73"/>
      <c r="F49" s="73"/>
      <c r="G49" s="73"/>
      <c r="H49" s="124"/>
      <c r="I49" s="73"/>
      <c r="J49" s="73"/>
      <c r="K49" s="124"/>
      <c r="L49" s="73"/>
      <c r="M49" s="124"/>
      <c r="N49" s="124"/>
      <c r="O49" s="73"/>
    </row>
  </sheetData>
  <phoneticPr fontId="13" type="noConversion"/>
  <pageMargins left="0" right="0" top="0" bottom="0" header="0.31496062992125984" footer="0.31496062992125984"/>
  <pageSetup paperSize="9" scale="70" orientation="landscape"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6C46D-BA48-4E01-8601-BBBF2C5FB4FC}">
  <dimension ref="A1:C45"/>
  <sheetViews>
    <sheetView tabSelected="1" zoomScale="80" zoomScaleNormal="80" workbookViewId="0">
      <selection activeCell="E12" sqref="E12"/>
    </sheetView>
  </sheetViews>
  <sheetFormatPr defaultRowHeight="15" x14ac:dyDescent="0.3"/>
  <cols>
    <col min="1" max="1" width="17.85546875" style="208" bestFit="1" customWidth="1"/>
    <col min="2" max="2" width="10.7109375" style="208" bestFit="1" customWidth="1"/>
    <col min="3" max="3" width="23" style="214" bestFit="1" customWidth="1"/>
    <col min="4" max="5" width="18" style="208" bestFit="1" customWidth="1"/>
    <col min="6" max="16384" width="9.140625" style="208"/>
  </cols>
  <sheetData>
    <row r="1" spans="1:3" x14ac:dyDescent="0.3">
      <c r="A1" s="213" t="s">
        <v>585</v>
      </c>
      <c r="B1" s="213" t="s">
        <v>586</v>
      </c>
    </row>
    <row r="2" spans="1:3" x14ac:dyDescent="0.3">
      <c r="A2" s="215"/>
      <c r="B2" s="215">
        <v>1</v>
      </c>
      <c r="C2" s="209" t="s">
        <v>23</v>
      </c>
    </row>
    <row r="3" spans="1:3" x14ac:dyDescent="0.3">
      <c r="A3" s="215"/>
      <c r="B3" s="215"/>
      <c r="C3" s="210" t="s">
        <v>344</v>
      </c>
    </row>
    <row r="4" spans="1:3" x14ac:dyDescent="0.3">
      <c r="A4" s="215"/>
      <c r="B4" s="215"/>
      <c r="C4" s="211" t="s">
        <v>206</v>
      </c>
    </row>
    <row r="5" spans="1:3" x14ac:dyDescent="0.3">
      <c r="A5" s="215"/>
      <c r="B5" s="215"/>
      <c r="C5" s="210"/>
    </row>
    <row r="6" spans="1:3" x14ac:dyDescent="0.3">
      <c r="A6" s="215">
        <v>1</v>
      </c>
      <c r="B6" s="215"/>
      <c r="C6" s="209" t="s">
        <v>363</v>
      </c>
    </row>
    <row r="7" spans="1:3" x14ac:dyDescent="0.3">
      <c r="A7" s="215">
        <v>1</v>
      </c>
      <c r="B7" s="215"/>
      <c r="C7" s="209" t="s">
        <v>21</v>
      </c>
    </row>
    <row r="8" spans="1:3" x14ac:dyDescent="0.3">
      <c r="A8" s="215"/>
      <c r="B8" s="215"/>
      <c r="C8" s="210" t="s">
        <v>39</v>
      </c>
    </row>
    <row r="9" spans="1:3" x14ac:dyDescent="0.3">
      <c r="A9" s="215"/>
      <c r="B9" s="215">
        <v>1</v>
      </c>
      <c r="C9" s="209" t="s">
        <v>150</v>
      </c>
    </row>
    <row r="10" spans="1:3" x14ac:dyDescent="0.3">
      <c r="A10" s="215"/>
      <c r="B10" s="215"/>
      <c r="C10" s="210" t="s">
        <v>207</v>
      </c>
    </row>
    <row r="11" spans="1:3" x14ac:dyDescent="0.3">
      <c r="A11" s="215"/>
      <c r="B11" s="215"/>
      <c r="C11" s="210" t="s">
        <v>149</v>
      </c>
    </row>
    <row r="12" spans="1:3" x14ac:dyDescent="0.3">
      <c r="A12" s="215"/>
      <c r="B12" s="215">
        <v>1</v>
      </c>
      <c r="C12" s="209" t="s">
        <v>123</v>
      </c>
    </row>
    <row r="13" spans="1:3" x14ac:dyDescent="0.3">
      <c r="A13" s="215"/>
      <c r="B13" s="215"/>
      <c r="C13" s="210"/>
    </row>
    <row r="14" spans="1:3" x14ac:dyDescent="0.3">
      <c r="A14" s="215"/>
      <c r="B14" s="215"/>
      <c r="C14" s="210" t="s">
        <v>640</v>
      </c>
    </row>
    <row r="15" spans="1:3" x14ac:dyDescent="0.3">
      <c r="A15" s="215"/>
      <c r="B15" s="215"/>
      <c r="C15" s="210"/>
    </row>
    <row r="16" spans="1:3" x14ac:dyDescent="0.3">
      <c r="A16" s="215"/>
      <c r="B16" s="215">
        <v>1</v>
      </c>
      <c r="C16" s="209" t="s">
        <v>113</v>
      </c>
    </row>
    <row r="17" spans="1:3" x14ac:dyDescent="0.3">
      <c r="A17" s="215"/>
      <c r="B17" s="215"/>
      <c r="C17" s="210" t="s">
        <v>222</v>
      </c>
    </row>
    <row r="18" spans="1:3" x14ac:dyDescent="0.3">
      <c r="A18" s="215"/>
      <c r="B18" s="215">
        <v>1</v>
      </c>
      <c r="C18" s="209" t="s">
        <v>232</v>
      </c>
    </row>
    <row r="19" spans="1:3" x14ac:dyDescent="0.3">
      <c r="A19" s="215"/>
      <c r="B19" s="215">
        <v>1</v>
      </c>
      <c r="C19" s="209" t="s">
        <v>221</v>
      </c>
    </row>
    <row r="20" spans="1:3" x14ac:dyDescent="0.3">
      <c r="A20" s="215"/>
      <c r="B20" s="215">
        <v>1</v>
      </c>
      <c r="C20" s="209" t="s">
        <v>125</v>
      </c>
    </row>
    <row r="21" spans="1:3" x14ac:dyDescent="0.3">
      <c r="A21" s="215"/>
      <c r="B21" s="215"/>
      <c r="C21" s="211" t="s">
        <v>170</v>
      </c>
    </row>
    <row r="22" spans="1:3" x14ac:dyDescent="0.3">
      <c r="A22" s="215"/>
      <c r="B22" s="215"/>
      <c r="C22" s="210" t="s">
        <v>392</v>
      </c>
    </row>
    <row r="23" spans="1:3" x14ac:dyDescent="0.3">
      <c r="A23" s="215"/>
      <c r="B23" s="215">
        <v>1</v>
      </c>
      <c r="C23" s="209" t="s">
        <v>47</v>
      </c>
    </row>
    <row r="24" spans="1:3" x14ac:dyDescent="0.3">
      <c r="A24" s="215"/>
      <c r="B24" s="215"/>
      <c r="C24" s="210" t="s">
        <v>401</v>
      </c>
    </row>
    <row r="25" spans="1:3" x14ac:dyDescent="0.3">
      <c r="A25" s="215"/>
      <c r="B25" s="215"/>
      <c r="C25" s="210" t="s">
        <v>152</v>
      </c>
    </row>
    <row r="26" spans="1:3" x14ac:dyDescent="0.3">
      <c r="A26" s="215"/>
      <c r="B26" s="215"/>
      <c r="C26" s="210" t="s">
        <v>22</v>
      </c>
    </row>
    <row r="27" spans="1:3" x14ac:dyDescent="0.3">
      <c r="A27" s="215"/>
      <c r="B27" s="215"/>
      <c r="C27" s="210" t="s">
        <v>204</v>
      </c>
    </row>
    <row r="28" spans="1:3" x14ac:dyDescent="0.3">
      <c r="A28" s="215"/>
      <c r="B28" s="215"/>
      <c r="C28" s="210" t="s">
        <v>57</v>
      </c>
    </row>
    <row r="29" spans="1:3" x14ac:dyDescent="0.3">
      <c r="A29" s="215"/>
      <c r="B29" s="215"/>
      <c r="C29" s="210" t="s">
        <v>573</v>
      </c>
    </row>
    <row r="30" spans="1:3" x14ac:dyDescent="0.3">
      <c r="A30" s="215"/>
      <c r="B30" s="215"/>
      <c r="C30" s="210"/>
    </row>
    <row r="31" spans="1:3" x14ac:dyDescent="0.3">
      <c r="A31" s="215"/>
      <c r="B31" s="215">
        <v>1</v>
      </c>
      <c r="C31" s="209" t="s">
        <v>476</v>
      </c>
    </row>
    <row r="32" spans="1:3" x14ac:dyDescent="0.3">
      <c r="A32" s="215"/>
      <c r="B32" s="215"/>
      <c r="C32" s="210" t="s">
        <v>40</v>
      </c>
    </row>
    <row r="33" spans="1:3" x14ac:dyDescent="0.3">
      <c r="A33" s="215"/>
      <c r="B33" s="215"/>
      <c r="C33" s="210" t="s">
        <v>88</v>
      </c>
    </row>
    <row r="34" spans="1:3" x14ac:dyDescent="0.3">
      <c r="A34" s="215"/>
      <c r="B34" s="215"/>
      <c r="C34" s="210" t="s">
        <v>335</v>
      </c>
    </row>
    <row r="35" spans="1:3" x14ac:dyDescent="0.3">
      <c r="A35" s="215"/>
      <c r="B35" s="215"/>
      <c r="C35" s="210" t="s">
        <v>208</v>
      </c>
    </row>
    <row r="36" spans="1:3" x14ac:dyDescent="0.3">
      <c r="A36" s="215"/>
      <c r="B36" s="215"/>
      <c r="C36" s="211" t="s">
        <v>153</v>
      </c>
    </row>
    <row r="37" spans="1:3" x14ac:dyDescent="0.3">
      <c r="A37" s="215"/>
      <c r="B37" s="215"/>
      <c r="C37" s="210" t="s">
        <v>356</v>
      </c>
    </row>
    <row r="38" spans="1:3" x14ac:dyDescent="0.3">
      <c r="A38" s="215"/>
      <c r="B38" s="215"/>
      <c r="C38" s="210" t="s">
        <v>1</v>
      </c>
    </row>
    <row r="39" spans="1:3" x14ac:dyDescent="0.3">
      <c r="A39" s="215"/>
      <c r="B39" s="215">
        <v>1</v>
      </c>
      <c r="C39" s="209" t="s">
        <v>572</v>
      </c>
    </row>
    <row r="40" spans="1:3" x14ac:dyDescent="0.3">
      <c r="A40" s="215"/>
      <c r="B40" s="215"/>
      <c r="C40" s="210"/>
    </row>
    <row r="41" spans="1:3" x14ac:dyDescent="0.3">
      <c r="A41" s="215"/>
      <c r="B41" s="215"/>
      <c r="C41" s="212"/>
    </row>
    <row r="42" spans="1:3" x14ac:dyDescent="0.3">
      <c r="A42" s="217">
        <f>SUM(A2:A41)</f>
        <v>2</v>
      </c>
      <c r="B42" s="217">
        <f>SUM(B2:B41)</f>
        <v>10</v>
      </c>
      <c r="C42" s="216" t="s">
        <v>587</v>
      </c>
    </row>
    <row r="43" spans="1:3" x14ac:dyDescent="0.3">
      <c r="A43" s="215"/>
      <c r="B43" s="215"/>
      <c r="C43" s="212"/>
    </row>
    <row r="44" spans="1:3" x14ac:dyDescent="0.3">
      <c r="A44" s="215"/>
      <c r="B44" s="215"/>
      <c r="C44" s="209" t="s">
        <v>588</v>
      </c>
    </row>
    <row r="45" spans="1:3" x14ac:dyDescent="0.3">
      <c r="A45" s="215"/>
      <c r="B45" s="215"/>
      <c r="C45" s="212"/>
    </row>
  </sheetData>
  <pageMargins left="0.7" right="0.7" top="0.75" bottom="0.75" header="0.3" footer="0.3"/>
  <pageSetup paperSize="9" orientation="portrait"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5123E-5BFC-483B-9262-7050A9D3610E}">
  <dimension ref="A1:D37"/>
  <sheetViews>
    <sheetView zoomScale="90" zoomScaleNormal="90" workbookViewId="0">
      <selection activeCell="E10" sqref="E10"/>
    </sheetView>
  </sheetViews>
  <sheetFormatPr defaultRowHeight="15" x14ac:dyDescent="0.3"/>
  <cols>
    <col min="1" max="1" width="10" style="208" customWidth="1"/>
    <col min="2" max="2" width="9.5703125" style="224" customWidth="1"/>
    <col min="3" max="3" width="20.140625" style="219" customWidth="1"/>
    <col min="4" max="4" width="11.28515625" style="208" customWidth="1"/>
    <col min="5" max="5" width="18" style="208" bestFit="1" customWidth="1"/>
    <col min="6" max="16384" width="9.140625" style="208"/>
  </cols>
  <sheetData>
    <row r="1" spans="1:4" x14ac:dyDescent="0.3">
      <c r="A1" s="213"/>
      <c r="B1" s="223"/>
      <c r="D1" s="225">
        <v>43629</v>
      </c>
    </row>
    <row r="2" spans="1:4" x14ac:dyDescent="0.3">
      <c r="A2" s="215"/>
      <c r="B2" s="223">
        <v>1</v>
      </c>
      <c r="C2" s="222" t="s">
        <v>23</v>
      </c>
    </row>
    <row r="3" spans="1:4" x14ac:dyDescent="0.3">
      <c r="A3" s="215"/>
      <c r="B3" s="223">
        <v>1</v>
      </c>
      <c r="C3" s="222" t="s">
        <v>344</v>
      </c>
    </row>
    <row r="4" spans="1:4" x14ac:dyDescent="0.3">
      <c r="A4" s="215"/>
      <c r="B4" s="223"/>
      <c r="C4" s="220" t="s">
        <v>363</v>
      </c>
    </row>
    <row r="5" spans="1:4" x14ac:dyDescent="0.3">
      <c r="A5" s="215"/>
      <c r="B5" s="223">
        <v>1</v>
      </c>
      <c r="C5" s="222" t="s">
        <v>21</v>
      </c>
    </row>
    <row r="6" spans="1:4" x14ac:dyDescent="0.3">
      <c r="A6" s="215"/>
      <c r="B6" s="223">
        <v>1</v>
      </c>
      <c r="C6" s="222" t="s">
        <v>39</v>
      </c>
    </row>
    <row r="7" spans="1:4" x14ac:dyDescent="0.3">
      <c r="A7" s="215"/>
      <c r="B7" s="223">
        <v>1</v>
      </c>
      <c r="C7" s="222" t="s">
        <v>150</v>
      </c>
    </row>
    <row r="8" spans="1:4" x14ac:dyDescent="0.3">
      <c r="A8" s="215"/>
      <c r="B8" s="223">
        <v>1</v>
      </c>
      <c r="C8" s="222" t="s">
        <v>207</v>
      </c>
    </row>
    <row r="9" spans="1:4" x14ac:dyDescent="0.3">
      <c r="A9" s="215"/>
      <c r="B9" s="223">
        <v>1</v>
      </c>
      <c r="C9" s="222" t="s">
        <v>149</v>
      </c>
    </row>
    <row r="10" spans="1:4" x14ac:dyDescent="0.3">
      <c r="A10" s="215"/>
      <c r="B10" s="223">
        <v>1</v>
      </c>
      <c r="C10" s="222" t="s">
        <v>123</v>
      </c>
    </row>
    <row r="11" spans="1:4" x14ac:dyDescent="0.3">
      <c r="A11" s="215"/>
      <c r="B11" s="223">
        <v>1</v>
      </c>
      <c r="C11" s="222" t="s">
        <v>113</v>
      </c>
    </row>
    <row r="12" spans="1:4" x14ac:dyDescent="0.3">
      <c r="A12" s="215"/>
      <c r="B12" s="223" t="s">
        <v>596</v>
      </c>
      <c r="C12" s="220" t="s">
        <v>222</v>
      </c>
    </row>
    <row r="13" spans="1:4" x14ac:dyDescent="0.3">
      <c r="A13" s="215"/>
      <c r="B13" s="223">
        <v>1</v>
      </c>
      <c r="C13" s="222" t="s">
        <v>232</v>
      </c>
    </row>
    <row r="14" spans="1:4" x14ac:dyDescent="0.3">
      <c r="A14" s="215"/>
      <c r="B14" s="223">
        <v>1</v>
      </c>
      <c r="C14" s="222" t="s">
        <v>221</v>
      </c>
    </row>
    <row r="15" spans="1:4" x14ac:dyDescent="0.3">
      <c r="A15" s="215"/>
      <c r="B15" s="223">
        <v>1</v>
      </c>
      <c r="C15" s="222" t="s">
        <v>125</v>
      </c>
    </row>
    <row r="16" spans="1:4" x14ac:dyDescent="0.3">
      <c r="A16" s="215"/>
      <c r="B16" s="223">
        <v>1</v>
      </c>
      <c r="C16" s="222" t="s">
        <v>392</v>
      </c>
    </row>
    <row r="17" spans="1:3" x14ac:dyDescent="0.3">
      <c r="A17" s="215"/>
      <c r="B17" s="223">
        <v>1</v>
      </c>
      <c r="C17" s="222" t="s">
        <v>47</v>
      </c>
    </row>
    <row r="18" spans="1:3" x14ac:dyDescent="0.3">
      <c r="A18" s="215"/>
      <c r="B18" s="223">
        <v>1</v>
      </c>
      <c r="C18" s="222" t="s">
        <v>401</v>
      </c>
    </row>
    <row r="19" spans="1:3" x14ac:dyDescent="0.3">
      <c r="A19" s="215"/>
      <c r="B19" s="223"/>
      <c r="C19" s="220" t="s">
        <v>152</v>
      </c>
    </row>
    <row r="20" spans="1:3" x14ac:dyDescent="0.3">
      <c r="A20" s="215"/>
      <c r="B20" s="223">
        <v>1</v>
      </c>
      <c r="C20" s="222" t="s">
        <v>22</v>
      </c>
    </row>
    <row r="21" spans="1:3" x14ac:dyDescent="0.3">
      <c r="A21" s="215"/>
      <c r="B21" s="223">
        <v>1</v>
      </c>
      <c r="C21" s="222" t="s">
        <v>204</v>
      </c>
    </row>
    <row r="22" spans="1:3" x14ac:dyDescent="0.3">
      <c r="A22" s="215"/>
      <c r="B22" s="223">
        <v>1</v>
      </c>
      <c r="C22" s="222" t="s">
        <v>335</v>
      </c>
    </row>
    <row r="23" spans="1:3" x14ac:dyDescent="0.3">
      <c r="A23" s="215"/>
      <c r="B23" s="223"/>
      <c r="C23" s="220" t="s">
        <v>57</v>
      </c>
    </row>
    <row r="24" spans="1:3" x14ac:dyDescent="0.3">
      <c r="A24" s="215"/>
      <c r="B24" s="223">
        <v>1</v>
      </c>
      <c r="C24" s="222" t="s">
        <v>476</v>
      </c>
    </row>
    <row r="25" spans="1:3" x14ac:dyDescent="0.3">
      <c r="A25" s="215"/>
      <c r="B25" s="223">
        <v>1</v>
      </c>
      <c r="C25" s="222" t="s">
        <v>40</v>
      </c>
    </row>
    <row r="26" spans="1:3" x14ac:dyDescent="0.3">
      <c r="A26" s="215"/>
      <c r="B26" s="223">
        <v>1</v>
      </c>
      <c r="C26" s="222" t="s">
        <v>88</v>
      </c>
    </row>
    <row r="27" spans="1:3" x14ac:dyDescent="0.3">
      <c r="A27" s="215"/>
      <c r="B27" s="223">
        <v>1</v>
      </c>
      <c r="C27" s="222" t="s">
        <v>208</v>
      </c>
    </row>
    <row r="28" spans="1:3" x14ac:dyDescent="0.3">
      <c r="A28" s="215"/>
      <c r="B28" s="221"/>
      <c r="C28" s="220" t="s">
        <v>153</v>
      </c>
    </row>
    <row r="29" spans="1:3" x14ac:dyDescent="0.3">
      <c r="A29" s="215"/>
      <c r="B29" s="221">
        <v>1</v>
      </c>
      <c r="C29" s="222" t="s">
        <v>356</v>
      </c>
    </row>
    <row r="30" spans="1:3" x14ac:dyDescent="0.3">
      <c r="A30" s="215"/>
      <c r="B30" s="221">
        <v>1</v>
      </c>
      <c r="C30" s="222" t="s">
        <v>1</v>
      </c>
    </row>
    <row r="31" spans="1:3" x14ac:dyDescent="0.3">
      <c r="A31" s="215"/>
      <c r="B31" s="221">
        <v>1</v>
      </c>
      <c r="C31" s="222" t="s">
        <v>639</v>
      </c>
    </row>
    <row r="32" spans="1:3" x14ac:dyDescent="0.3">
      <c r="A32" s="215"/>
      <c r="B32" s="221">
        <v>1</v>
      </c>
      <c r="C32" s="222" t="s">
        <v>595</v>
      </c>
    </row>
    <row r="33" spans="1:3" x14ac:dyDescent="0.3">
      <c r="A33" s="215"/>
      <c r="B33" s="221">
        <v>1</v>
      </c>
      <c r="C33" s="222" t="s">
        <v>638</v>
      </c>
    </row>
    <row r="34" spans="1:3" x14ac:dyDescent="0.3">
      <c r="A34" s="217">
        <f>SUM(A2:A33)</f>
        <v>0</v>
      </c>
      <c r="B34" s="217">
        <f>SUM(B2:B33)</f>
        <v>27</v>
      </c>
      <c r="C34" s="220" t="s">
        <v>587</v>
      </c>
    </row>
    <row r="35" spans="1:3" x14ac:dyDescent="0.3">
      <c r="A35" s="215"/>
      <c r="B35" s="221"/>
      <c r="C35" s="220"/>
    </row>
    <row r="36" spans="1:3" x14ac:dyDescent="0.3">
      <c r="A36" s="215"/>
      <c r="B36" s="221"/>
      <c r="C36" s="220"/>
    </row>
    <row r="37" spans="1:3" x14ac:dyDescent="0.3">
      <c r="A37" s="215"/>
      <c r="B37" s="221"/>
      <c r="C37" s="220"/>
    </row>
  </sheetData>
  <pageMargins left="0.7" right="0.7" top="0.75" bottom="0.75" header="0.3" footer="0.3"/>
  <pageSetup paperSize="9" orientation="portrait" horizontalDpi="4294967294" vertic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10"/>
  <sheetViews>
    <sheetView workbookViewId="0">
      <selection activeCell="H29" sqref="H29"/>
    </sheetView>
  </sheetViews>
  <sheetFormatPr defaultRowHeight="12.75" x14ac:dyDescent="0.2"/>
  <cols>
    <col min="2" max="2" width="10.140625" bestFit="1" customWidth="1"/>
    <col min="3" max="3" width="11.28515625" bestFit="1" customWidth="1"/>
    <col min="8" max="8" width="18.5703125" bestFit="1" customWidth="1"/>
  </cols>
  <sheetData>
    <row r="2" spans="2:9" x14ac:dyDescent="0.2">
      <c r="H2" s="84" t="s">
        <v>263</v>
      </c>
    </row>
    <row r="4" spans="2:9" x14ac:dyDescent="0.2">
      <c r="B4" s="114">
        <v>43346</v>
      </c>
      <c r="C4" t="s">
        <v>262</v>
      </c>
      <c r="D4" s="119">
        <v>1300</v>
      </c>
      <c r="H4" s="134" t="s">
        <v>267</v>
      </c>
    </row>
    <row r="5" spans="2:9" x14ac:dyDescent="0.2">
      <c r="B5" s="114">
        <v>43350</v>
      </c>
      <c r="C5" t="s">
        <v>262</v>
      </c>
      <c r="D5" s="119">
        <v>550</v>
      </c>
      <c r="H5" s="134" t="s">
        <v>264</v>
      </c>
      <c r="I5" s="70"/>
    </row>
    <row r="6" spans="2:9" x14ac:dyDescent="0.2">
      <c r="B6" s="114">
        <v>43357</v>
      </c>
      <c r="C6" t="s">
        <v>275</v>
      </c>
      <c r="D6" s="118">
        <v>100</v>
      </c>
      <c r="H6" s="134" t="s">
        <v>265</v>
      </c>
    </row>
    <row r="7" spans="2:9" x14ac:dyDescent="0.2">
      <c r="B7" s="114">
        <v>43388</v>
      </c>
      <c r="C7" t="s">
        <v>262</v>
      </c>
      <c r="D7" s="119">
        <v>100</v>
      </c>
      <c r="H7" s="134" t="s">
        <v>266</v>
      </c>
    </row>
    <row r="8" spans="2:9" x14ac:dyDescent="0.2">
      <c r="B8" s="114">
        <v>43417</v>
      </c>
      <c r="C8" t="s">
        <v>360</v>
      </c>
      <c r="D8" s="118">
        <v>100</v>
      </c>
      <c r="H8" s="135" t="s">
        <v>268</v>
      </c>
      <c r="I8" t="s">
        <v>351</v>
      </c>
    </row>
    <row r="9" spans="2:9" x14ac:dyDescent="0.2">
      <c r="B9" s="114">
        <v>43544</v>
      </c>
      <c r="C9" t="s">
        <v>360</v>
      </c>
      <c r="D9" s="118">
        <v>100</v>
      </c>
      <c r="H9" s="70" t="s">
        <v>442</v>
      </c>
      <c r="I9" s="70" t="s">
        <v>62</v>
      </c>
    </row>
    <row r="10" spans="2:9" x14ac:dyDescent="0.2">
      <c r="H10" s="70" t="s">
        <v>300</v>
      </c>
    </row>
  </sheetData>
  <pageMargins left="0.7" right="0.7" top="0.75" bottom="0.75" header="0.3" footer="0.3"/>
  <pageSetup paperSize="9" orientation="portrait"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4"/>
  <sheetViews>
    <sheetView topLeftCell="A6" zoomScaleNormal="100" workbookViewId="0">
      <selection activeCell="F21" sqref="F21"/>
    </sheetView>
  </sheetViews>
  <sheetFormatPr defaultRowHeight="12.75" x14ac:dyDescent="0.2"/>
  <cols>
    <col min="1" max="1" width="8.5703125" customWidth="1"/>
    <col min="2" max="2" width="29.42578125" style="70" customWidth="1"/>
    <col min="3" max="3" width="22" style="70" customWidth="1"/>
    <col min="4" max="4" width="22.7109375" style="70" customWidth="1"/>
    <col min="5" max="5" width="19.7109375" style="70" customWidth="1"/>
    <col min="6" max="6" width="31.7109375" customWidth="1"/>
    <col min="7" max="7" width="63" customWidth="1"/>
  </cols>
  <sheetData>
    <row r="1" spans="1:7" ht="2.25" customHeight="1" x14ac:dyDescent="0.2">
      <c r="A1" s="340"/>
      <c r="B1" s="340"/>
      <c r="C1" s="340"/>
      <c r="D1" s="340"/>
      <c r="E1" s="340"/>
      <c r="F1" s="340"/>
      <c r="G1" s="340"/>
    </row>
    <row r="2" spans="1:7" s="84" customFormat="1" ht="15" x14ac:dyDescent="0.25">
      <c r="A2" s="340"/>
      <c r="B2" s="341" t="s">
        <v>516</v>
      </c>
      <c r="C2" s="341"/>
      <c r="D2" s="341"/>
      <c r="E2" s="341"/>
      <c r="F2" s="341"/>
      <c r="G2" s="341"/>
    </row>
    <row r="3" spans="1:7" ht="19.5" customHeight="1" x14ac:dyDescent="0.25">
      <c r="A3" s="340"/>
      <c r="B3" s="341"/>
      <c r="C3" s="341"/>
      <c r="D3" s="341"/>
      <c r="E3" s="341"/>
      <c r="F3" s="341"/>
      <c r="G3" s="341"/>
    </row>
    <row r="4" spans="1:7" s="85" customFormat="1" ht="12" hidden="1" customHeight="1" x14ac:dyDescent="0.2">
      <c r="A4" s="340"/>
      <c r="B4" s="342"/>
      <c r="C4" s="342"/>
      <c r="D4" s="342"/>
      <c r="E4" s="342"/>
      <c r="F4" s="342"/>
      <c r="G4" s="342"/>
    </row>
    <row r="5" spans="1:7" ht="15" hidden="1" x14ac:dyDescent="0.25">
      <c r="A5" s="340"/>
      <c r="B5" s="341"/>
      <c r="C5" s="341"/>
      <c r="D5" s="341"/>
      <c r="E5" s="341"/>
      <c r="F5" s="341"/>
      <c r="G5" s="341"/>
    </row>
    <row r="6" spans="1:7" x14ac:dyDescent="0.2">
      <c r="A6" s="340"/>
      <c r="B6" s="342"/>
      <c r="C6" s="342"/>
      <c r="D6" s="342"/>
      <c r="E6" s="342"/>
      <c r="F6" s="342"/>
      <c r="G6" s="342"/>
    </row>
    <row r="7" spans="1:7" ht="3.75" customHeight="1" x14ac:dyDescent="0.25">
      <c r="A7" s="340"/>
      <c r="B7" s="341"/>
      <c r="C7" s="341"/>
      <c r="D7" s="341"/>
      <c r="E7" s="341"/>
      <c r="F7" s="341"/>
      <c r="G7" s="341"/>
    </row>
    <row r="8" spans="1:7" ht="15" x14ac:dyDescent="0.25">
      <c r="A8" s="340"/>
      <c r="B8" s="341"/>
      <c r="C8" s="341"/>
      <c r="D8" s="341"/>
      <c r="E8" s="341"/>
      <c r="F8" s="341"/>
      <c r="G8" s="341"/>
    </row>
    <row r="9" spans="1:7" s="86" customFormat="1" ht="15.75" thickBot="1" x14ac:dyDescent="0.3">
      <c r="A9" s="90"/>
      <c r="B9" s="89" t="s">
        <v>194</v>
      </c>
      <c r="C9" s="89" t="s">
        <v>195</v>
      </c>
      <c r="D9" s="89" t="s">
        <v>196</v>
      </c>
      <c r="E9" s="89" t="s">
        <v>197</v>
      </c>
      <c r="F9" s="88"/>
      <c r="G9" s="87"/>
    </row>
    <row r="10" spans="1:7" s="86" customFormat="1" ht="32.25" customHeight="1" thickBot="1" x14ac:dyDescent="0.3">
      <c r="A10" s="90"/>
      <c r="B10" s="98" t="s">
        <v>560</v>
      </c>
      <c r="C10" s="89"/>
      <c r="D10" s="89"/>
      <c r="E10" s="89"/>
      <c r="F10" s="88"/>
      <c r="G10" s="87"/>
    </row>
    <row r="11" spans="1:7" ht="13.5" thickBot="1" x14ac:dyDescent="0.25">
      <c r="A11" s="99"/>
      <c r="B11" s="96"/>
      <c r="C11" s="98" t="s">
        <v>590</v>
      </c>
      <c r="D11" s="92"/>
      <c r="E11" s="92"/>
      <c r="F11" s="100"/>
      <c r="G11" s="102"/>
    </row>
    <row r="12" spans="1:7" ht="13.5" thickBot="1" x14ac:dyDescent="0.25">
      <c r="A12" s="99"/>
      <c r="B12" s="94" t="s">
        <v>561</v>
      </c>
      <c r="C12" s="96"/>
      <c r="D12" s="92"/>
      <c r="E12" s="92"/>
      <c r="F12" s="100"/>
      <c r="G12" s="102"/>
    </row>
    <row r="13" spans="1:7" ht="27.75" customHeight="1" thickBot="1" x14ac:dyDescent="0.25">
      <c r="A13" s="99"/>
      <c r="B13" s="98" t="s">
        <v>552</v>
      </c>
      <c r="C13" s="95"/>
      <c r="D13" s="98" t="s">
        <v>611</v>
      </c>
      <c r="E13" s="92"/>
      <c r="F13" s="100"/>
      <c r="G13" s="102"/>
    </row>
    <row r="14" spans="1:7" ht="13.5" thickBot="1" x14ac:dyDescent="0.25">
      <c r="A14" s="99"/>
      <c r="B14" s="96" t="s">
        <v>551</v>
      </c>
      <c r="C14" s="94" t="s">
        <v>591</v>
      </c>
      <c r="D14" s="96"/>
      <c r="E14" s="92"/>
      <c r="F14" s="100"/>
      <c r="G14" s="102"/>
    </row>
    <row r="15" spans="1:7" ht="13.5" thickBot="1" x14ac:dyDescent="0.25">
      <c r="A15" s="99"/>
      <c r="B15" s="94" t="s">
        <v>574</v>
      </c>
      <c r="C15" s="93"/>
      <c r="D15" s="95"/>
      <c r="E15" s="92"/>
      <c r="F15" s="100"/>
      <c r="G15" s="102"/>
    </row>
    <row r="16" spans="1:7" s="84" customFormat="1" ht="13.5" thickBot="1" x14ac:dyDescent="0.25">
      <c r="A16" s="99"/>
      <c r="B16" s="93"/>
      <c r="C16" s="92"/>
      <c r="D16" s="95"/>
      <c r="E16" s="92"/>
      <c r="F16" s="100"/>
      <c r="G16" s="102"/>
    </row>
    <row r="17" spans="1:7" ht="13.5" thickBot="1" x14ac:dyDescent="0.25">
      <c r="A17" s="99"/>
      <c r="B17" s="98" t="s">
        <v>571</v>
      </c>
      <c r="C17" s="92"/>
      <c r="D17" s="95" t="s">
        <v>616</v>
      </c>
      <c r="E17" s="98" t="s">
        <v>635</v>
      </c>
      <c r="F17" s="100"/>
      <c r="G17" s="102"/>
    </row>
    <row r="18" spans="1:7" ht="13.5" thickBot="1" x14ac:dyDescent="0.25">
      <c r="A18" s="99"/>
      <c r="B18" s="96"/>
      <c r="C18" s="98" t="s">
        <v>579</v>
      </c>
      <c r="D18" s="95"/>
      <c r="E18" s="96"/>
      <c r="F18" s="100"/>
      <c r="G18" s="102"/>
    </row>
    <row r="19" spans="1:7" ht="13.5" thickBot="1" x14ac:dyDescent="0.25">
      <c r="A19" s="99"/>
      <c r="B19" s="94" t="s">
        <v>570</v>
      </c>
      <c r="C19" s="96"/>
      <c r="D19" s="95"/>
      <c r="E19" s="95"/>
      <c r="F19" s="100"/>
      <c r="G19" s="102"/>
    </row>
    <row r="20" spans="1:7" ht="13.5" thickBot="1" x14ac:dyDescent="0.25">
      <c r="A20" s="99"/>
      <c r="B20" s="93"/>
      <c r="C20" s="95"/>
      <c r="D20" s="94" t="s">
        <v>612</v>
      </c>
      <c r="E20" s="95"/>
      <c r="F20" s="100"/>
      <c r="G20" s="102"/>
    </row>
    <row r="21" spans="1:7" ht="13.5" thickBot="1" x14ac:dyDescent="0.25">
      <c r="A21" s="99"/>
      <c r="B21" s="98" t="s">
        <v>569</v>
      </c>
      <c r="C21" s="95"/>
      <c r="D21" s="93"/>
      <c r="E21" s="95"/>
      <c r="F21" s="100"/>
      <c r="G21" s="102"/>
    </row>
    <row r="22" spans="1:7" ht="13.5" thickBot="1" x14ac:dyDescent="0.25">
      <c r="A22" s="99"/>
      <c r="B22" s="96"/>
      <c r="C22" s="94" t="s">
        <v>580</v>
      </c>
      <c r="D22" s="92"/>
      <c r="E22" s="95"/>
      <c r="F22" s="100"/>
      <c r="G22" s="102"/>
    </row>
    <row r="23" spans="1:7" ht="13.5" thickBot="1" x14ac:dyDescent="0.25">
      <c r="A23" s="99"/>
      <c r="B23" s="94" t="s">
        <v>568</v>
      </c>
      <c r="C23" s="93"/>
      <c r="D23" s="92"/>
      <c r="E23" s="95"/>
      <c r="F23" s="100"/>
      <c r="G23" s="102"/>
    </row>
    <row r="24" spans="1:7" ht="13.5" thickBot="1" x14ac:dyDescent="0.25">
      <c r="A24" s="99"/>
      <c r="B24" s="93"/>
      <c r="C24" s="92"/>
      <c r="D24" s="92"/>
      <c r="E24" s="95"/>
      <c r="F24" s="100"/>
      <c r="G24" s="102"/>
    </row>
    <row r="25" spans="1:7" ht="13.5" thickBot="1" x14ac:dyDescent="0.25">
      <c r="A25" s="99"/>
      <c r="B25" s="98" t="s">
        <v>567</v>
      </c>
      <c r="C25" s="92"/>
      <c r="D25" s="92"/>
      <c r="E25" s="95" t="s">
        <v>637</v>
      </c>
      <c r="F25" s="101" t="s">
        <v>592</v>
      </c>
      <c r="G25" s="102"/>
    </row>
    <row r="26" spans="1:7" ht="13.5" thickBot="1" x14ac:dyDescent="0.25">
      <c r="A26" s="99"/>
      <c r="B26" s="96"/>
      <c r="C26" s="98" t="s">
        <v>577</v>
      </c>
      <c r="D26" s="92"/>
      <c r="E26" s="91"/>
      <c r="F26" s="103"/>
      <c r="G26" s="102"/>
    </row>
    <row r="27" spans="1:7" ht="13.5" thickBot="1" x14ac:dyDescent="0.25">
      <c r="A27" s="99"/>
      <c r="B27" s="94" t="s">
        <v>566</v>
      </c>
      <c r="C27" s="96"/>
      <c r="D27" s="97"/>
      <c r="E27" s="95"/>
      <c r="F27" s="100"/>
      <c r="G27" s="102"/>
    </row>
    <row r="28" spans="1:7" ht="13.5" thickBot="1" x14ac:dyDescent="0.25">
      <c r="A28" s="99"/>
      <c r="B28" s="93"/>
      <c r="C28" s="95"/>
      <c r="D28" s="98" t="s">
        <v>613</v>
      </c>
      <c r="E28" s="95"/>
      <c r="F28" s="100"/>
      <c r="G28" s="102"/>
    </row>
    <row r="29" spans="1:7" ht="13.5" thickBot="1" x14ac:dyDescent="0.25">
      <c r="A29" s="99"/>
      <c r="B29" s="98" t="s">
        <v>565</v>
      </c>
      <c r="C29" s="95"/>
      <c r="D29" s="96"/>
      <c r="E29" s="95"/>
      <c r="F29" s="100"/>
      <c r="G29" s="102"/>
    </row>
    <row r="30" spans="1:7" ht="13.5" thickBot="1" x14ac:dyDescent="0.25">
      <c r="A30" s="99"/>
      <c r="B30" s="96"/>
      <c r="C30" s="94" t="s">
        <v>578</v>
      </c>
      <c r="D30" s="95"/>
      <c r="E30" s="95"/>
      <c r="F30" s="100"/>
      <c r="G30" s="102"/>
    </row>
    <row r="31" spans="1:7" ht="13.5" thickBot="1" x14ac:dyDescent="0.25">
      <c r="A31" s="99"/>
      <c r="B31" s="94" t="s">
        <v>564</v>
      </c>
      <c r="C31" s="93"/>
      <c r="D31" s="95"/>
      <c r="E31" s="95"/>
      <c r="F31" s="100"/>
      <c r="G31" s="102"/>
    </row>
    <row r="32" spans="1:7" ht="13.5" thickBot="1" x14ac:dyDescent="0.25">
      <c r="A32" s="99"/>
      <c r="B32" s="93"/>
      <c r="C32" s="92"/>
      <c r="D32" s="95" t="s">
        <v>615</v>
      </c>
      <c r="E32" s="94" t="s">
        <v>636</v>
      </c>
      <c r="F32" s="100"/>
      <c r="G32" s="102"/>
    </row>
    <row r="33" spans="1:7" ht="13.5" thickBot="1" x14ac:dyDescent="0.25">
      <c r="A33" s="99"/>
      <c r="B33" s="98" t="s">
        <v>562</v>
      </c>
      <c r="C33" s="92"/>
      <c r="D33" s="95"/>
      <c r="E33" s="93"/>
      <c r="F33" s="100"/>
      <c r="G33" s="102"/>
    </row>
    <row r="34" spans="1:7" ht="13.5" thickBot="1" x14ac:dyDescent="0.25">
      <c r="A34" s="99"/>
      <c r="B34" s="96"/>
      <c r="C34" s="98" t="s">
        <v>593</v>
      </c>
      <c r="D34" s="95"/>
      <c r="E34" s="92"/>
      <c r="F34" s="100"/>
      <c r="G34" s="102"/>
    </row>
    <row r="35" spans="1:7" ht="13.5" thickBot="1" x14ac:dyDescent="0.25">
      <c r="A35" s="99"/>
      <c r="B35" s="94" t="s">
        <v>563</v>
      </c>
      <c r="C35" s="96"/>
      <c r="D35" s="95"/>
      <c r="E35" s="92"/>
      <c r="F35" s="100"/>
      <c r="G35" s="102"/>
    </row>
    <row r="36" spans="1:7" ht="13.5" thickBot="1" x14ac:dyDescent="0.25">
      <c r="A36" s="99"/>
      <c r="B36" s="93"/>
      <c r="C36" s="95"/>
      <c r="D36" s="94" t="s">
        <v>614</v>
      </c>
      <c r="E36" s="92"/>
      <c r="F36" s="100"/>
      <c r="G36" s="102"/>
    </row>
    <row r="37" spans="1:7" ht="13.5" thickBot="1" x14ac:dyDescent="0.25">
      <c r="A37" s="99"/>
      <c r="B37" s="98" t="s">
        <v>575</v>
      </c>
      <c r="C37" s="95"/>
      <c r="D37" s="93"/>
      <c r="E37" s="92"/>
      <c r="F37" s="100"/>
      <c r="G37" s="102"/>
    </row>
    <row r="38" spans="1:7" ht="13.5" thickBot="1" x14ac:dyDescent="0.25">
      <c r="A38" s="99"/>
      <c r="B38" s="96" t="s">
        <v>551</v>
      </c>
      <c r="C38" s="94" t="s">
        <v>594</v>
      </c>
      <c r="D38" s="92"/>
      <c r="E38" s="92"/>
      <c r="F38" s="100"/>
      <c r="G38" s="102"/>
    </row>
    <row r="39" spans="1:7" ht="13.5" thickBot="1" x14ac:dyDescent="0.25">
      <c r="A39" s="99"/>
      <c r="B39" s="94" t="s">
        <v>576</v>
      </c>
      <c r="C39" s="93"/>
      <c r="D39" s="92"/>
      <c r="E39" s="92"/>
      <c r="F39" s="100"/>
      <c r="G39" s="102"/>
    </row>
    <row r="40" spans="1:7" ht="13.5" thickBot="1" x14ac:dyDescent="0.25">
      <c r="A40" s="99"/>
      <c r="B40" s="93"/>
      <c r="C40" s="92"/>
      <c r="D40" s="92"/>
      <c r="E40" s="92"/>
      <c r="F40" s="100"/>
      <c r="G40" s="102"/>
    </row>
    <row r="41" spans="1:7" x14ac:dyDescent="0.2">
      <c r="A41" s="340"/>
      <c r="B41" s="343"/>
      <c r="C41" s="346"/>
      <c r="D41" s="346"/>
      <c r="E41" s="346"/>
      <c r="F41" s="346"/>
      <c r="G41" s="346"/>
    </row>
    <row r="42" spans="1:7" x14ac:dyDescent="0.2">
      <c r="A42" s="340"/>
      <c r="B42" s="344"/>
      <c r="C42" s="345"/>
      <c r="D42" s="345"/>
      <c r="E42" s="345"/>
      <c r="F42" s="345"/>
      <c r="G42" s="345"/>
    </row>
    <row r="43" spans="1:7" x14ac:dyDescent="0.2">
      <c r="A43" s="340"/>
      <c r="B43" s="344"/>
      <c r="C43" s="345"/>
      <c r="D43" s="345"/>
      <c r="E43" s="345"/>
      <c r="F43" s="345"/>
      <c r="G43" s="345"/>
    </row>
    <row r="44" spans="1:7" x14ac:dyDescent="0.2">
      <c r="A44" s="340"/>
      <c r="B44" s="340"/>
      <c r="C44" s="340"/>
      <c r="D44" s="340"/>
      <c r="E44" s="340"/>
      <c r="F44" s="340"/>
      <c r="G44" s="340"/>
    </row>
  </sheetData>
  <mergeCells count="15">
    <mergeCell ref="A44:G44"/>
    <mergeCell ref="A41:A43"/>
    <mergeCell ref="B41:B43"/>
    <mergeCell ref="C42:G42"/>
    <mergeCell ref="C43:G43"/>
    <mergeCell ref="C41:G41"/>
    <mergeCell ref="A1:G1"/>
    <mergeCell ref="A2:A8"/>
    <mergeCell ref="B2:G2"/>
    <mergeCell ref="B3:G3"/>
    <mergeCell ref="B4:G4"/>
    <mergeCell ref="B5:G5"/>
    <mergeCell ref="B6:G6"/>
    <mergeCell ref="B7:G7"/>
    <mergeCell ref="B8:G8"/>
  </mergeCells>
  <pageMargins left="0.7" right="0.7" top="0.75" bottom="0.75" header="0.3" footer="0.3"/>
  <pageSetup paperSize="9" scale="72"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40</vt:i4>
      </vt:variant>
      <vt:variant>
        <vt:lpstr>Intervalli denominati</vt:lpstr>
      </vt:variant>
      <vt:variant>
        <vt:i4>20</vt:i4>
      </vt:variant>
    </vt:vector>
  </HeadingPairs>
  <TitlesOfParts>
    <vt:vector size="60" baseType="lpstr">
      <vt:lpstr>PRESENZE ALLENAMENTI</vt:lpstr>
      <vt:lpstr>PRESENZE COMPETIZIONI</vt:lpstr>
      <vt:lpstr>PREMI F.ANNO</vt:lpstr>
      <vt:lpstr>Statistica</vt:lpstr>
      <vt:lpstr>DATI 2018</vt:lpstr>
      <vt:lpstr>MERCATO</vt:lpstr>
      <vt:lpstr>cena brev</vt:lpstr>
      <vt:lpstr>CONTI</vt:lpstr>
      <vt:lpstr>PLAY OFF</vt:lpstr>
      <vt:lpstr>PRE GARA OPPSEN amichevole</vt:lpstr>
      <vt:lpstr>PRE-GARA SUPERCOPPA CSI</vt:lpstr>
      <vt:lpstr>PRE-GARA CAINO</vt:lpstr>
      <vt:lpstr>PRE-GARA_CASTELLAZZO</vt:lpstr>
      <vt:lpstr>PRE-GARA MARMISETO</vt:lpstr>
      <vt:lpstr>PRE-GARA SEDICESIMI COPPA</vt:lpstr>
      <vt:lpstr>PRE-GARA CASINA</vt:lpstr>
      <vt:lpstr>PRE GARA PAMBIANCO</vt:lpstr>
      <vt:lpstr>PRE-GARA OTTAVI</vt:lpstr>
      <vt:lpstr>PRE-GARA VEZZANO</vt:lpstr>
      <vt:lpstr>PRE-GARA FOGLIANO </vt:lpstr>
      <vt:lpstr>PREGARA REALPRATISSOLO  </vt:lpstr>
      <vt:lpstr>AMICHEVOLE MOSAICO</vt:lpstr>
      <vt:lpstr>AMICHEVOLE OPPSEN</vt:lpstr>
      <vt:lpstr>PRE- GARA SUPERCOPPA CSI UISP</vt:lpstr>
      <vt:lpstr>PREGARA CAINO</vt:lpstr>
      <vt:lpstr>PRE-GARA CASTELLAZZO</vt:lpstr>
      <vt:lpstr>PREGARA BASILICANOVA</vt:lpstr>
      <vt:lpstr>PREGARA_MARMISETO</vt:lpstr>
      <vt:lpstr>PREGARA_casina_</vt:lpstr>
      <vt:lpstr>PREGARA pambianco</vt:lpstr>
      <vt:lpstr>PRE-GARA SAN DALMAZIO</vt:lpstr>
      <vt:lpstr>pregara FOGLIANO_</vt:lpstr>
      <vt:lpstr>PREGARA_AUDAX</vt:lpstr>
      <vt:lpstr>PREGARA_pratissolo</vt:lpstr>
      <vt:lpstr>pregara_vezzano</vt:lpstr>
      <vt:lpstr>PREGARA AMBROSIANA</vt:lpstr>
      <vt:lpstr>PREGARA ottavi</vt:lpstr>
      <vt:lpstr>PREGARA_quarti</vt:lpstr>
      <vt:lpstr>PREGARA_semifinale</vt:lpstr>
      <vt:lpstr>PREGARA_FINALE</vt:lpstr>
      <vt:lpstr>'AMICHEVOLE MOSAICO'!Area_stampa</vt:lpstr>
      <vt:lpstr>'AMICHEVOLE OPPSEN'!Area_stampa</vt:lpstr>
      <vt:lpstr>'DATI 2018'!Area_stampa</vt:lpstr>
      <vt:lpstr>'PLAY OFF'!Area_stampa</vt:lpstr>
      <vt:lpstr>'PRE- GARA SUPERCOPPA CSI UISP'!Area_stampa</vt:lpstr>
      <vt:lpstr>'PREGARA BASILICANOVA'!Area_stampa</vt:lpstr>
      <vt:lpstr>'PRE-GARA CAINO'!Area_stampa</vt:lpstr>
      <vt:lpstr>'PRE-GARA CASTELLAZZO'!Area_stampa</vt:lpstr>
      <vt:lpstr>'pregara FOGLIANO_'!Area_stampa</vt:lpstr>
      <vt:lpstr>'PRE-GARA SAN DALMAZIO'!Area_stampa</vt:lpstr>
      <vt:lpstr>'PRE-GARA SUPERCOPPA CSI'!Area_stampa</vt:lpstr>
      <vt:lpstr>'PRE-GARA VEZZANO'!Area_stampa</vt:lpstr>
      <vt:lpstr>PREGARA_casina_!Area_stampa</vt:lpstr>
      <vt:lpstr>PREGARA_quarti!Area_stampa</vt:lpstr>
      <vt:lpstr>PREGARA_semifinale!Area_stampa</vt:lpstr>
      <vt:lpstr>pregara_vezzano!Area_stampa</vt:lpstr>
      <vt:lpstr>'PRESENZE ALLENAMENTI'!Area_stampa</vt:lpstr>
      <vt:lpstr>'PRESENZE COMPETIZIONI'!Area_stampa</vt:lpstr>
      <vt:lpstr>'PRESENZE ALLENAMENTI'!Titoli_stampa</vt:lpstr>
      <vt:lpstr>'PRESENZE COMPETIZIONI'!Titoli_stampa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valerio basenghi</dc:creator>
  <cp:lastModifiedBy>Alberto Riva</cp:lastModifiedBy>
  <cp:lastPrinted>2019-06-07T06:45:07Z</cp:lastPrinted>
  <dcterms:created xsi:type="dcterms:W3CDTF">2002-05-12T16:12:03Z</dcterms:created>
  <dcterms:modified xsi:type="dcterms:W3CDTF">2019-06-12T14:43:42Z</dcterms:modified>
</cp:coreProperties>
</file>