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SUTURA 2014-2015\"/>
    </mc:Choice>
  </mc:AlternateContent>
  <bookViews>
    <workbookView xWindow="-1470" yWindow="90" windowWidth="11685" windowHeight="10620" tabRatio="652" firstSheet="1" activeTab="1"/>
  </bookViews>
  <sheets>
    <sheet name="PRESENZE ALLENAMENTI" sheetId="4" r:id="rId1"/>
    <sheet name="PRESENZE CAMPIONATO" sheetId="2" r:id="rId2"/>
    <sheet name="Statistica" sheetId="12" r:id="rId3"/>
    <sheet name="Arbitro" sheetId="9" r:id="rId4"/>
    <sheet name="DATI 2014" sheetId="41" r:id="rId5"/>
    <sheet name="MAGLIE E GG GARA" sheetId="14" r:id="rId6"/>
    <sheet name="PRE-GARA AMICHEVOLE REAL" sheetId="42" r:id="rId7"/>
    <sheet name="PRE-GARA AMICHEVOLE OPPSEN" sheetId="43" r:id="rId8"/>
    <sheet name="PRE-GARA AMICHEVOLE SALVATERRA" sheetId="15" r:id="rId9"/>
    <sheet name="PRE-GARA SAN FAUSTINO" sheetId="16" r:id="rId10"/>
    <sheet name="PRE-GARA DINAZZANO" sheetId="17" r:id="rId11"/>
    <sheet name="PRE-GARA SALVATERRA" sheetId="18" r:id="rId12"/>
    <sheet name="PRE-GARA OPPSEN" sheetId="19" r:id="rId13"/>
    <sheet name="PRE-GARA SAN PELLEGRINO" sheetId="20" r:id="rId14"/>
    <sheet name="PRE-GARA ARCICADE" sheetId="22" r:id="rId15"/>
    <sheet name="PRE-GARA PONTEVECCHIO" sheetId="23" r:id="rId16"/>
    <sheet name="PRE-GARA VEZZANO " sheetId="21" r:id="rId17"/>
    <sheet name="PRE-GARA AMBROSIANA" sheetId="25" r:id="rId18"/>
    <sheet name="PRE-GARA CARR.IOTTI" sheetId="24" r:id="rId19"/>
    <sheet name="PRE GARA PONTEVECCHIO" sheetId="28" r:id="rId20"/>
    <sheet name="PRE GARA SAN FAUSTINO " sheetId="26" r:id="rId21"/>
    <sheet name="PREGARA SALVATERRA" sheetId="32" r:id="rId22"/>
    <sheet name="PREGARA OPPSEN" sheetId="44" r:id="rId23"/>
    <sheet name="PREGARA AMBROSIANA" sheetId="27" r:id="rId24"/>
    <sheet name="PREGARA DINAZZANO" sheetId="45" r:id="rId25"/>
    <sheet name="PREGARA BORETTO" sheetId="46" r:id="rId26"/>
    <sheet name="PREGARA SANPELLEGRINO" sheetId="47" r:id="rId27"/>
    <sheet name="PREGARA ARCICADE" sheetId="48" r:id="rId28"/>
    <sheet name="PREGARA PORTOVERRARA" sheetId="49" r:id="rId29"/>
    <sheet name="PREGARA CARROZZERIA" sheetId="50" r:id="rId30"/>
    <sheet name="PREGARA ANDATA LA VECCHIA  " sheetId="53" r:id="rId31"/>
    <sheet name="PREGARA SEMIFINALE REGIONALE" sheetId="54" r:id="rId32"/>
    <sheet name="PREGARA RITORNO LA VECCHIA" sheetId="56" r:id="rId33"/>
    <sheet name="PREGARA ANDATA MELETOLESE" sheetId="59" r:id="rId34"/>
    <sheet name="PREGARA RITORNO MELETOLESE" sheetId="60" r:id="rId35"/>
    <sheet name="PREGARA BORETTO COPPA CSI" sheetId="61" r:id="rId36"/>
    <sheet name="PREGARA POVIGLIO" sheetId="63" r:id="rId37"/>
    <sheet name="PREGARA FINALE REGIONALE" sheetId="58" r:id="rId38"/>
  </sheets>
  <definedNames>
    <definedName name="_xlnm.Print_Area" localSheetId="3">Arbitro!$B$1:$I$64</definedName>
    <definedName name="_xlnm.Print_Area" localSheetId="19">'PRE GARA PONTEVECCHIO'!$A$1:$L$134</definedName>
    <definedName name="_xlnm.Print_Area" localSheetId="33">'PREGARA ANDATA MELETOLESE'!$A$1:$L$134</definedName>
    <definedName name="_xlnm.Print_Area" localSheetId="32">'PREGARA RITORNO LA VECCHIA'!$A$1:$L$127</definedName>
    <definedName name="_xlnm.Print_Area" localSheetId="0">'PRESENZE ALLENAMENTI'!$A$1:$R$35</definedName>
    <definedName name="_xlnm.Print_Area" localSheetId="1">'PRESENZE CAMPIONATO'!$B$2:$CA$32</definedName>
    <definedName name="_xlnm.Print_Titles" localSheetId="0">'PRESENZE ALLENAMENTI'!$D:$D</definedName>
    <definedName name="_xlnm.Print_Titles" localSheetId="1">'PRESENZE CAMPIONATO'!$B:$B</definedName>
  </definedNames>
  <calcPr calcId="152511"/>
</workbook>
</file>

<file path=xl/calcChain.xml><?xml version="1.0" encoding="utf-8"?>
<calcChain xmlns="http://schemas.openxmlformats.org/spreadsheetml/2006/main">
  <c r="K7" i="2" l="1"/>
  <c r="K8" i="2"/>
  <c r="K9" i="2"/>
  <c r="K10" i="2"/>
  <c r="K11" i="2"/>
  <c r="K12" i="2"/>
  <c r="K13" i="2"/>
  <c r="K14" i="2"/>
  <c r="K15" i="2"/>
  <c r="K16" i="2"/>
  <c r="K17" i="2"/>
  <c r="K18" i="2"/>
  <c r="K19" i="2"/>
  <c r="K20" i="2"/>
  <c r="K21" i="2"/>
  <c r="K22" i="2"/>
  <c r="K23" i="2"/>
  <c r="K24" i="2"/>
  <c r="K25" i="2"/>
  <c r="K26" i="2"/>
  <c r="K27" i="2"/>
  <c r="K28" i="2"/>
  <c r="K29" i="2"/>
  <c r="K30" i="2"/>
  <c r="K31" i="2"/>
  <c r="K32" i="2"/>
  <c r="K6" i="2"/>
  <c r="E7" i="2"/>
  <c r="E8" i="2"/>
  <c r="E9" i="2"/>
  <c r="E10" i="2"/>
  <c r="E11" i="2"/>
  <c r="E12" i="2"/>
  <c r="E13" i="2"/>
  <c r="E14" i="2"/>
  <c r="E15" i="2"/>
  <c r="E16" i="2"/>
  <c r="E17" i="2"/>
  <c r="E18" i="2"/>
  <c r="E19" i="2"/>
  <c r="E20" i="2"/>
  <c r="E21" i="2"/>
  <c r="E22" i="2"/>
  <c r="E23" i="2"/>
  <c r="E24" i="2"/>
  <c r="E25" i="2"/>
  <c r="E26" i="2"/>
  <c r="E27" i="2"/>
  <c r="E28" i="2"/>
  <c r="E29" i="2"/>
  <c r="E30" i="2"/>
  <c r="E6" i="2"/>
  <c r="D6" i="2" s="1"/>
  <c r="CI35" i="4" l="1"/>
  <c r="CG35" i="4" l="1"/>
  <c r="CF35" i="4"/>
  <c r="CE35" i="4" l="1"/>
  <c r="CB35" i="4" l="1"/>
  <c r="BX35" i="4" l="1"/>
  <c r="BZ35" i="4"/>
  <c r="CA35" i="4"/>
  <c r="BY35" i="4" l="1"/>
  <c r="G7" i="2" l="1"/>
  <c r="G8" i="2"/>
  <c r="G9" i="2"/>
  <c r="G10" i="2"/>
  <c r="G11" i="2"/>
  <c r="G12" i="2"/>
  <c r="G13" i="2"/>
  <c r="G14" i="2"/>
  <c r="G15" i="2"/>
  <c r="G16" i="2"/>
  <c r="G17" i="2"/>
  <c r="G18" i="2"/>
  <c r="G19" i="2"/>
  <c r="G20" i="2"/>
  <c r="G21" i="2"/>
  <c r="G22" i="2"/>
  <c r="G23" i="2"/>
  <c r="G24" i="2"/>
  <c r="G25" i="2"/>
  <c r="G26" i="2"/>
  <c r="G27" i="2"/>
  <c r="G28" i="2"/>
  <c r="G29" i="2"/>
  <c r="G30" i="2"/>
  <c r="G6" i="2"/>
  <c r="H7" i="2"/>
  <c r="H8" i="2"/>
  <c r="H9" i="2"/>
  <c r="H10" i="2"/>
  <c r="H11" i="2"/>
  <c r="H12" i="2"/>
  <c r="H13" i="2"/>
  <c r="H14" i="2"/>
  <c r="H15" i="2"/>
  <c r="H16" i="2"/>
  <c r="H17" i="2"/>
  <c r="H18" i="2"/>
  <c r="H19" i="2"/>
  <c r="H20" i="2"/>
  <c r="H21" i="2"/>
  <c r="H22" i="2"/>
  <c r="H23" i="2"/>
  <c r="H24" i="2"/>
  <c r="H25" i="2"/>
  <c r="H26" i="2"/>
  <c r="H27" i="2"/>
  <c r="H28" i="2"/>
  <c r="H29" i="2"/>
  <c r="H30" i="2"/>
  <c r="H6" i="2"/>
  <c r="I7" i="2"/>
  <c r="I8" i="2"/>
  <c r="I9" i="2"/>
  <c r="I10" i="2"/>
  <c r="I11" i="2"/>
  <c r="I12" i="2"/>
  <c r="I13" i="2"/>
  <c r="I14" i="2"/>
  <c r="I15" i="2"/>
  <c r="I16" i="2"/>
  <c r="I17" i="2"/>
  <c r="I18" i="2"/>
  <c r="I19" i="2"/>
  <c r="I20" i="2"/>
  <c r="I21" i="2"/>
  <c r="I22" i="2"/>
  <c r="I23" i="2"/>
  <c r="I24" i="2"/>
  <c r="I25" i="2"/>
  <c r="I26" i="2"/>
  <c r="I27" i="2"/>
  <c r="I28" i="2"/>
  <c r="I29" i="2"/>
  <c r="I30" i="2"/>
  <c r="N7" i="2"/>
  <c r="N8" i="2"/>
  <c r="N9" i="2"/>
  <c r="N10" i="2"/>
  <c r="N11" i="2"/>
  <c r="N12" i="2"/>
  <c r="N13" i="2"/>
  <c r="N14" i="2"/>
  <c r="N15" i="2"/>
  <c r="N16" i="2"/>
  <c r="N17" i="2"/>
  <c r="N18" i="2"/>
  <c r="N19" i="2"/>
  <c r="N20" i="2"/>
  <c r="N21" i="2"/>
  <c r="N22" i="2"/>
  <c r="N23" i="2"/>
  <c r="N24" i="2"/>
  <c r="N25" i="2"/>
  <c r="N26" i="2"/>
  <c r="N27" i="2"/>
  <c r="N28" i="2"/>
  <c r="N29" i="2"/>
  <c r="N30" i="2"/>
  <c r="M7" i="2"/>
  <c r="M8" i="2"/>
  <c r="M9" i="2"/>
  <c r="M10" i="2"/>
  <c r="M11" i="2"/>
  <c r="M12" i="2"/>
  <c r="M13" i="2"/>
  <c r="M14" i="2"/>
  <c r="M15" i="2"/>
  <c r="M16" i="2"/>
  <c r="M17" i="2"/>
  <c r="M18" i="2"/>
  <c r="M19" i="2"/>
  <c r="M20" i="2"/>
  <c r="M21" i="2"/>
  <c r="M22" i="2"/>
  <c r="M23" i="2"/>
  <c r="M24" i="2"/>
  <c r="M25" i="2"/>
  <c r="M26" i="2"/>
  <c r="M27" i="2"/>
  <c r="M28" i="2"/>
  <c r="M29" i="2"/>
  <c r="M30" i="2"/>
  <c r="L7" i="2"/>
  <c r="L8" i="2"/>
  <c r="L9" i="2"/>
  <c r="L10" i="2"/>
  <c r="L11" i="2"/>
  <c r="L12" i="2"/>
  <c r="L13" i="2"/>
  <c r="L14" i="2"/>
  <c r="L15" i="2"/>
  <c r="L16" i="2"/>
  <c r="L17" i="2"/>
  <c r="L18" i="2"/>
  <c r="L19" i="2"/>
  <c r="L20" i="2"/>
  <c r="L21" i="2"/>
  <c r="L22" i="2"/>
  <c r="L23" i="2"/>
  <c r="L24" i="2"/>
  <c r="L25" i="2"/>
  <c r="L26" i="2"/>
  <c r="L27" i="2"/>
  <c r="L28" i="2"/>
  <c r="L29" i="2"/>
  <c r="L30" i="2"/>
  <c r="L6" i="2"/>
  <c r="N6" i="2"/>
  <c r="M6" i="2"/>
  <c r="F7" i="2"/>
  <c r="F11" i="2"/>
  <c r="F30" i="2" l="1"/>
  <c r="F29" i="2"/>
  <c r="F16" i="2"/>
  <c r="F12" i="2"/>
  <c r="F8" i="2"/>
  <c r="F27" i="2"/>
  <c r="F22" i="2"/>
  <c r="F14" i="2"/>
  <c r="F28" i="2"/>
  <c r="F13" i="2"/>
  <c r="F9" i="2"/>
  <c r="F21" i="2"/>
  <c r="F20" i="2"/>
  <c r="F26" i="2"/>
  <c r="F18" i="2"/>
  <c r="F23" i="2"/>
  <c r="F25" i="2"/>
  <c r="F24" i="2"/>
  <c r="F19" i="2"/>
  <c r="F17" i="2"/>
  <c r="F15" i="2"/>
  <c r="F10" i="2"/>
  <c r="F6" i="2"/>
  <c r="GC31" i="2"/>
  <c r="BW35" i="4"/>
  <c r="F3" i="4" l="1"/>
  <c r="FI31" i="2" l="1"/>
  <c r="FN31" i="2"/>
  <c r="EJ31" i="2"/>
  <c r="EO31" i="2"/>
  <c r="BP35" i="4" l="1"/>
  <c r="BO35" i="4" l="1"/>
  <c r="BQ35" i="4" l="1"/>
  <c r="BN35" i="4"/>
  <c r="BL35" i="4" l="1"/>
  <c r="BK35" i="4"/>
  <c r="BI35" i="4"/>
  <c r="BJ35" i="4" l="1"/>
  <c r="BH35" i="4" l="1"/>
  <c r="BF35" i="4" l="1"/>
  <c r="BG35" i="4" l="1"/>
  <c r="BB35" i="4" l="1"/>
  <c r="BD35" i="4"/>
  <c r="BC35" i="4"/>
  <c r="DU31" i="2"/>
  <c r="BA35" i="4" l="1"/>
  <c r="AZ35" i="4" l="1"/>
  <c r="AY35" i="4" l="1"/>
  <c r="AV35" i="4" l="1"/>
  <c r="CB31" i="2" l="1"/>
  <c r="CG31" i="2"/>
  <c r="F28" i="4"/>
  <c r="C27" i="2" s="1"/>
  <c r="E28" i="4"/>
  <c r="AU35" i="4"/>
  <c r="AT35" i="4"/>
  <c r="AS35" i="4"/>
  <c r="AR35" i="4"/>
  <c r="AQ35" i="4"/>
  <c r="AP35" i="4"/>
  <c r="F27" i="4"/>
  <c r="C26" i="2" s="1"/>
  <c r="AI35" i="4"/>
  <c r="AG35" i="4"/>
  <c r="AF35" i="4"/>
  <c r="AH35" i="4"/>
  <c r="F23" i="4"/>
  <c r="C23" i="2" s="1"/>
  <c r="E23" i="4"/>
  <c r="AE35" i="4"/>
  <c r="AD35" i="4"/>
  <c r="BC31" i="2"/>
  <c r="BH31" i="2"/>
  <c r="BM31" i="2"/>
  <c r="AC35" i="4"/>
  <c r="E27" i="4"/>
  <c r="AA35" i="4"/>
  <c r="AB35" i="4"/>
  <c r="F4" i="4"/>
  <c r="C6" i="2" s="1"/>
  <c r="V35" i="4"/>
  <c r="F30" i="4"/>
  <c r="C29" i="2" s="1"/>
  <c r="E30" i="4"/>
  <c r="S35" i="4"/>
  <c r="Q35" i="4"/>
  <c r="R35" i="4"/>
  <c r="N35" i="4"/>
  <c r="J35" i="4"/>
  <c r="F13" i="4"/>
  <c r="C14" i="2" s="1"/>
  <c r="E13" i="4"/>
  <c r="F5" i="4"/>
  <c r="C7" i="2" s="1"/>
  <c r="D7" i="2" s="1"/>
  <c r="E5" i="4"/>
  <c r="I6" i="2"/>
  <c r="E14" i="4"/>
  <c r="F14" i="4"/>
  <c r="C15" i="2" s="1"/>
  <c r="F12" i="4"/>
  <c r="C13" i="2" s="1"/>
  <c r="E12" i="4"/>
  <c r="F11" i="4"/>
  <c r="C12" i="2" s="1"/>
  <c r="EY31" i="2"/>
  <c r="ET31" i="2"/>
  <c r="BT35" i="4"/>
  <c r="F16" i="4"/>
  <c r="C16" i="2" s="1"/>
  <c r="D16" i="2" s="1"/>
  <c r="E16" i="4"/>
  <c r="BR35" i="4"/>
  <c r="FX31" i="2"/>
  <c r="FS31" i="2"/>
  <c r="FD31" i="2"/>
  <c r="EE31" i="2"/>
  <c r="DZ31" i="2"/>
  <c r="DP31" i="2"/>
  <c r="DK31" i="2"/>
  <c r="CV31" i="2"/>
  <c r="DF31" i="2"/>
  <c r="DA31" i="2"/>
  <c r="CL31" i="2"/>
  <c r="CQ31" i="2"/>
  <c r="E24" i="4"/>
  <c r="AX35" i="4"/>
  <c r="AW35" i="4"/>
  <c r="BE35" i="4"/>
  <c r="F33" i="4"/>
  <c r="AO35" i="4"/>
  <c r="AN35" i="4"/>
  <c r="E9" i="4"/>
  <c r="E7" i="4"/>
  <c r="Y35" i="4"/>
  <c r="X35" i="4"/>
  <c r="F18" i="4"/>
  <c r="C18" i="2" s="1"/>
  <c r="D18" i="2" s="1"/>
  <c r="U35" i="4"/>
  <c r="BW31" i="2"/>
  <c r="BR31" i="2"/>
  <c r="AX31" i="2"/>
  <c r="AS31" i="2"/>
  <c r="AN31" i="2"/>
  <c r="AI31" i="2"/>
  <c r="T31" i="2"/>
  <c r="AD31" i="2"/>
  <c r="Y31" i="2"/>
  <c r="P35" i="4"/>
  <c r="C5" i="2"/>
  <c r="O31" i="2"/>
  <c r="F20" i="4"/>
  <c r="C20" i="2" s="1"/>
  <c r="E20" i="4"/>
  <c r="G5" i="2"/>
  <c r="E5" i="2" s="1"/>
  <c r="E33" i="4"/>
  <c r="E31" i="4"/>
  <c r="E29" i="4"/>
  <c r="E26" i="4"/>
  <c r="E22" i="4"/>
  <c r="E21" i="4"/>
  <c r="E19" i="4"/>
  <c r="E17" i="4"/>
  <c r="E11" i="4"/>
  <c r="E10" i="4"/>
  <c r="E8" i="4"/>
  <c r="E18" i="4"/>
  <c r="E4" i="4"/>
  <c r="CH35" i="4"/>
  <c r="CD35" i="4"/>
  <c r="CC35" i="4"/>
  <c r="BV35" i="4"/>
  <c r="BU35" i="4"/>
  <c r="BS35" i="4"/>
  <c r="BM35" i="4"/>
  <c r="Z35" i="4"/>
  <c r="F31" i="4"/>
  <c r="C30" i="2" s="1"/>
  <c r="F7" i="4"/>
  <c r="C8" i="2" s="1"/>
  <c r="F8" i="4"/>
  <c r="F9" i="4"/>
  <c r="C10" i="2" s="1"/>
  <c r="F10" i="4"/>
  <c r="C11" i="2" s="1"/>
  <c r="D11" i="2" s="1"/>
  <c r="F17" i="4"/>
  <c r="C17" i="2" s="1"/>
  <c r="F19" i="4"/>
  <c r="C19" i="2" s="1"/>
  <c r="F21" i="4"/>
  <c r="C21" i="2" s="1"/>
  <c r="D21" i="2" s="1"/>
  <c r="F22" i="4"/>
  <c r="C22" i="2" s="1"/>
  <c r="D22" i="2" s="1"/>
  <c r="F24" i="4"/>
  <c r="C24" i="2" s="1"/>
  <c r="F26" i="4"/>
  <c r="C25" i="2" s="1"/>
  <c r="F29" i="4"/>
  <c r="C28" i="2" s="1"/>
  <c r="B35" i="4"/>
  <c r="B36" i="4" s="1"/>
  <c r="G35" i="4"/>
  <c r="H35" i="4"/>
  <c r="I35" i="4"/>
  <c r="K35" i="4"/>
  <c r="L35" i="4"/>
  <c r="M35" i="4"/>
  <c r="O35" i="4"/>
  <c r="T35" i="4"/>
  <c r="W35" i="4"/>
  <c r="AJ35" i="4"/>
  <c r="AK35" i="4"/>
  <c r="AL35" i="4"/>
  <c r="AM35" i="4"/>
  <c r="D25" i="2" l="1"/>
  <c r="D28" i="2"/>
  <c r="D14" i="2"/>
  <c r="D13" i="2"/>
  <c r="D29" i="2"/>
  <c r="D27" i="2"/>
  <c r="D8" i="2"/>
  <c r="D10" i="2"/>
  <c r="D17" i="2"/>
  <c r="D23" i="2"/>
  <c r="D20" i="2"/>
  <c r="D30" i="2"/>
  <c r="E34" i="2"/>
  <c r="D24" i="2"/>
  <c r="D19" i="2"/>
  <c r="E35" i="2"/>
  <c r="D26" i="2"/>
  <c r="D12" i="2"/>
  <c r="F35" i="4"/>
  <c r="E3" i="4"/>
  <c r="E35" i="4" s="1"/>
  <c r="C9" i="2"/>
  <c r="D9" i="2" s="1"/>
  <c r="D15" i="2"/>
  <c r="F35" i="2" l="1"/>
  <c r="F34" i="2"/>
</calcChain>
</file>

<file path=xl/sharedStrings.xml><?xml version="1.0" encoding="utf-8"?>
<sst xmlns="http://schemas.openxmlformats.org/spreadsheetml/2006/main" count="4861" uniqueCount="717">
  <si>
    <t>Riva Alberto</t>
  </si>
  <si>
    <t>Venturi Francesco</t>
  </si>
  <si>
    <t>VENTURI FRANCESCO</t>
  </si>
  <si>
    <t>CENTRO SPORTIVO ITALIANO</t>
  </si>
  <si>
    <t>42100 REGGIO EMILIA - VIA AGOSTI, 6 - TEL. 0522 512946 - FAX 0522 511611</t>
  </si>
  <si>
    <t>DISTINTA GIOCATORI CALCIO</t>
  </si>
  <si>
    <t>N.</t>
  </si>
  <si>
    <t>COGNOME E NOME</t>
  </si>
  <si>
    <t>Gol</t>
  </si>
  <si>
    <t>Amm</t>
  </si>
  <si>
    <t>Titolare</t>
  </si>
  <si>
    <t>Minuti giocati</t>
  </si>
  <si>
    <t>Media minuti per partita</t>
  </si>
  <si>
    <t>Ammonizioni</t>
  </si>
  <si>
    <t>Espulsioni</t>
  </si>
  <si>
    <t>Ammonito</t>
  </si>
  <si>
    <t>Espulso</t>
  </si>
  <si>
    <t>Goal</t>
  </si>
  <si>
    <t>Totale</t>
  </si>
  <si>
    <t>AMICHEVOLE</t>
  </si>
  <si>
    <t>Goals</t>
  </si>
  <si>
    <t>min.giocati</t>
  </si>
  <si>
    <t>ALLENAMENTI</t>
  </si>
  <si>
    <t>Allenamento</t>
  </si>
  <si>
    <t>Allenamenti + amichevoli</t>
  </si>
  <si>
    <t>PRESENTI</t>
  </si>
  <si>
    <t>Baschieri Camillo</t>
  </si>
  <si>
    <t>Bertani Enrico</t>
  </si>
  <si>
    <t>Montipò Luca</t>
  </si>
  <si>
    <t>Rabitti Fabio</t>
  </si>
  <si>
    <t>Rossini Simone</t>
  </si>
  <si>
    <t>Guardalinee:</t>
  </si>
  <si>
    <t>Dirigente Addetto all'Arbitro:</t>
  </si>
  <si>
    <t>media</t>
  </si>
  <si>
    <t>NASCIUTI MATTEO</t>
  </si>
  <si>
    <t>BERTANI ENRICO</t>
  </si>
  <si>
    <t>ROSSINI SIMONE</t>
  </si>
  <si>
    <t>RABITTI FABIO</t>
  </si>
  <si>
    <t>BASCHIERI CAMILLO</t>
  </si>
  <si>
    <t>BONDAVALLI GIOVANNI</t>
  </si>
  <si>
    <t>C</t>
  </si>
  <si>
    <t>A</t>
  </si>
  <si>
    <t>Panchina</t>
  </si>
  <si>
    <t>Disponibile ma 
non convocato</t>
  </si>
  <si>
    <t>D</t>
  </si>
  <si>
    <t>P</t>
  </si>
  <si>
    <t>Ruolo</t>
  </si>
  <si>
    <t>Fatti</t>
  </si>
  <si>
    <t>Subiti</t>
  </si>
  <si>
    <t>Media minuti per allenamento</t>
  </si>
  <si>
    <t>TESSERATI</t>
  </si>
  <si>
    <t>TESSERA 
C.S.I. N.</t>
  </si>
  <si>
    <t>Arbitro</t>
  </si>
  <si>
    <t>Soprannome</t>
  </si>
  <si>
    <t>Indirizzo</t>
  </si>
  <si>
    <t>Cellulare</t>
  </si>
  <si>
    <t>Mail</t>
  </si>
  <si>
    <t>Data e Luogo di Nascita</t>
  </si>
  <si>
    <t>e_bertani@inwind.it</t>
  </si>
  <si>
    <t>Rosso</t>
  </si>
  <si>
    <t>Bulgarelli Riccardo</t>
  </si>
  <si>
    <t>Borghi Luca</t>
  </si>
  <si>
    <t>baschieric@gmail.com</t>
  </si>
  <si>
    <t>Bondi Alberto</t>
  </si>
  <si>
    <t>Brevini Matteo</t>
  </si>
  <si>
    <t>Baschieri Paolo</t>
  </si>
  <si>
    <t>albi.bondi@gmail.com</t>
  </si>
  <si>
    <t>brevini.matteo@libero.it</t>
  </si>
  <si>
    <t>Guerrieri Marco</t>
  </si>
  <si>
    <t>Franzoni Marco</t>
  </si>
  <si>
    <t>CAMPIONATO</t>
  </si>
  <si>
    <t>Società sportiva: A.P.C. SCANDIANO -  P.S. SUTURA</t>
  </si>
  <si>
    <t>BASCHIERI PAOLO</t>
  </si>
  <si>
    <t>BONDI ALBERTO</t>
  </si>
  <si>
    <t>BORGHI LUCA</t>
  </si>
  <si>
    <t>BREVINI MATTEO</t>
  </si>
  <si>
    <t>FRANZONI MARCO</t>
  </si>
  <si>
    <t>GUERRIERI MARCO</t>
  </si>
  <si>
    <t>PAT. U15877394M</t>
  </si>
  <si>
    <t>RIVA ALBERTO</t>
  </si>
  <si>
    <t>MR</t>
  </si>
  <si>
    <t>Presenze campionato TITOLARE</t>
  </si>
  <si>
    <t>Presenze campionato SUBENTRATO</t>
  </si>
  <si>
    <t>Allenatore:</t>
  </si>
  <si>
    <t>Dirigenti accompagnatori:</t>
  </si>
  <si>
    <t>PARTITE</t>
  </si>
  <si>
    <t>Bertolani Roberto</t>
  </si>
  <si>
    <t>Brevini Luca</t>
  </si>
  <si>
    <t>Dotti Vittorio</t>
  </si>
  <si>
    <t xml:space="preserve">ARANCIO </t>
  </si>
  <si>
    <t>COLORE</t>
  </si>
  <si>
    <t>MANICA</t>
  </si>
  <si>
    <t>CORTA</t>
  </si>
  <si>
    <t xml:space="preserve">MAGLIE </t>
  </si>
  <si>
    <t xml:space="preserve">PANTALONCINI </t>
  </si>
  <si>
    <t>CALZETTONI</t>
  </si>
  <si>
    <t>PORTIERE</t>
  </si>
  <si>
    <t>SI</t>
  </si>
  <si>
    <t>NERA BANDA ARANCIO</t>
  </si>
  <si>
    <t>LUNGA</t>
  </si>
  <si>
    <t>ARANCIO VINTAGE</t>
  </si>
  <si>
    <t>NO</t>
  </si>
  <si>
    <t>BIANCA</t>
  </si>
  <si>
    <t>NERA ARANCIO NUM ARGENTO</t>
  </si>
  <si>
    <t>BREVINI LUCA</t>
  </si>
  <si>
    <t>BERTOLANI ROBERTO</t>
  </si>
  <si>
    <t>DOTTI VITTORIO</t>
  </si>
  <si>
    <t>BULGARELLI RICCARDO</t>
  </si>
  <si>
    <t>NERA</t>
  </si>
  <si>
    <t>CI. AS 5255320</t>
  </si>
  <si>
    <t>CI. AK 0592759</t>
  </si>
  <si>
    <t>PAT. RE 2171554V</t>
  </si>
  <si>
    <t>PAT. RE 5094805J</t>
  </si>
  <si>
    <t>Bulga</t>
  </si>
  <si>
    <t>SAN FAUSTINO</t>
  </si>
  <si>
    <t>Campionato SALVATERRA</t>
  </si>
  <si>
    <t>ARCICADE'</t>
  </si>
  <si>
    <t>PAT. RE 5143648J</t>
  </si>
  <si>
    <t>CI. AS 5256026</t>
  </si>
  <si>
    <t>CI. AR 3244222</t>
  </si>
  <si>
    <t>CI. AS 5216140</t>
  </si>
  <si>
    <t>CI. AR 3243004</t>
  </si>
  <si>
    <t>CI. AR 8727160</t>
  </si>
  <si>
    <t>CI. AS 8182653</t>
  </si>
  <si>
    <t>CI. AS 5255144</t>
  </si>
  <si>
    <t>CI. AR 3299946</t>
  </si>
  <si>
    <t>PAT. RE 5104237W</t>
  </si>
  <si>
    <t>SALVATERRA</t>
  </si>
  <si>
    <t>Campionato S.PELLEGRINO</t>
  </si>
  <si>
    <t>MONTIPO' LUCA</t>
  </si>
  <si>
    <t>Blu</t>
  </si>
  <si>
    <t>SAN PELLEGRINO</t>
  </si>
  <si>
    <t>Paolo</t>
  </si>
  <si>
    <t>PAT. U192391140N</t>
  </si>
  <si>
    <t>Ventu</t>
  </si>
  <si>
    <t>ARIATTI ALBERTO</t>
  </si>
  <si>
    <t>Ariatti Alberto</t>
  </si>
  <si>
    <t>CI. AS 5255348</t>
  </si>
  <si>
    <t>PAT. RE 5096997H</t>
  </si>
  <si>
    <t>COPPA 1/4 FINALE</t>
  </si>
  <si>
    <t>Bulga Vitto Guerro</t>
  </si>
  <si>
    <t>OPPSEN</t>
  </si>
  <si>
    <t>Piazzi Nicola</t>
  </si>
  <si>
    <t>Barchi Eris</t>
  </si>
  <si>
    <t>Vincenzi Valerio</t>
  </si>
  <si>
    <t>Amichevole REAL SCANDIANO</t>
  </si>
  <si>
    <t xml:space="preserve">Amichevole OPPSEN </t>
  </si>
  <si>
    <t xml:space="preserve">Amichevole SALVATERRA </t>
  </si>
  <si>
    <t>Pellati Alberto</t>
  </si>
  <si>
    <t>Cognome e Nome</t>
  </si>
  <si>
    <t>BEBO</t>
  </si>
  <si>
    <t>albertoriva1974@gmail.com</t>
  </si>
  <si>
    <t>31/08/1974 SCANDIANO</t>
  </si>
  <si>
    <t>VIA DOSSETTI, 2 - SCANDIANO</t>
  </si>
  <si>
    <t>VENTU</t>
  </si>
  <si>
    <t>MONTI</t>
  </si>
  <si>
    <t>BREV</t>
  </si>
  <si>
    <t>CAP</t>
  </si>
  <si>
    <t>GUERRO</t>
  </si>
  <si>
    <t>VITTO</t>
  </si>
  <si>
    <t>BULGA</t>
  </si>
  <si>
    <t>ARIA</t>
  </si>
  <si>
    <t>FRANZ</t>
  </si>
  <si>
    <t>BORGHINO</t>
  </si>
  <si>
    <t>ABI</t>
  </si>
  <si>
    <t>ROBBY</t>
  </si>
  <si>
    <t>PAOLOZZO</t>
  </si>
  <si>
    <t>CAMI</t>
  </si>
  <si>
    <t>ROSSO</t>
  </si>
  <si>
    <t>GERRY</t>
  </si>
  <si>
    <t>BREVO</t>
  </si>
  <si>
    <t>WALLY</t>
  </si>
  <si>
    <t>si</t>
  </si>
  <si>
    <t>no</t>
  </si>
  <si>
    <t>Cattani Maicol</t>
  </si>
  <si>
    <t>VIA GOTI, 58/1 - SCANDIANO</t>
  </si>
  <si>
    <t>simonerossini29@gmail.com</t>
  </si>
  <si>
    <t>25/05/1977 SCANDIANO</t>
  </si>
  <si>
    <t>VIA REVERBERI, 72 - SALVATERRA</t>
  </si>
  <si>
    <t>luca.brevini@serenissimacir.it</t>
  </si>
  <si>
    <t>VIA TUBIZE, 7 - SCANDIANO</t>
  </si>
  <si>
    <t>franzonimarc@libero.it</t>
  </si>
  <si>
    <t>23/06/1975 SCANDIANO</t>
  </si>
  <si>
    <t>VIA PEDRONI, 2 - SCANDIANO</t>
  </si>
  <si>
    <t>nicola.piazzi@libero.it</t>
  </si>
  <si>
    <t>06/01/1981 SASSUOLO (MO)</t>
  </si>
  <si>
    <t>NICO</t>
  </si>
  <si>
    <t>28/11/1984 BONDENO (FE)</t>
  </si>
  <si>
    <t>VIA LIGABUE, 1 - SCANDIANO</t>
  </si>
  <si>
    <t>26/10/1983 SCANDIANO</t>
  </si>
  <si>
    <t>VIA XXV APRILE, 1/4 - ALBINEA</t>
  </si>
  <si>
    <t>dottivittorio@yahoo.it</t>
  </si>
  <si>
    <t>20/05/1983 SCANDIANO</t>
  </si>
  <si>
    <t>VIA CHIOZZINO, 2/1 - SCANDIANO</t>
  </si>
  <si>
    <t>ittibar@mac.com</t>
  </si>
  <si>
    <t>19/07/1975 SASSUOLO (MO)</t>
  </si>
  <si>
    <t xml:space="preserve">VIA ZAVARONI, 4 - FOSDONDO </t>
  </si>
  <si>
    <t>valli.wally@libero.it</t>
  </si>
  <si>
    <t>24/02/1980 SCANDIANO</t>
  </si>
  <si>
    <t>PELO</t>
  </si>
  <si>
    <t>MAIC</t>
  </si>
  <si>
    <t>VIA VIANI, 11 - BORZANO</t>
  </si>
  <si>
    <t>10/08/1974 SASSUOLO (MO)</t>
  </si>
  <si>
    <t>VIA MEZZALUNA, 51 - SCANDIANO</t>
  </si>
  <si>
    <t xml:space="preserve">26/07/1980 SCANDIANO </t>
  </si>
  <si>
    <t>VIA DIONISOTTI, 7/1 - SCANDIANO</t>
  </si>
  <si>
    <t>lucaborghi.79@alice.it</t>
  </si>
  <si>
    <t>18/01/1979 SCANDIANO</t>
  </si>
  <si>
    <t>VIA TERRACINI, 21 - SALVATERRA</t>
  </si>
  <si>
    <t>11/05/1978 SASSUOLO (MO)</t>
  </si>
  <si>
    <t>VIA CASELLETTE, 68 - ARCETO</t>
  </si>
  <si>
    <t>bertolanirobby@gmail.com</t>
  </si>
  <si>
    <t>04/12/1977 SCANDIANO</t>
  </si>
  <si>
    <t>VIA GRANDI, 14 - SCANDIANO</t>
  </si>
  <si>
    <t>21/07/1969 REGGIO EMILIA</t>
  </si>
  <si>
    <t>30/08/1982 REGGIO EMILIA</t>
  </si>
  <si>
    <t>VIALE EUROPA, 20 - SCANDIANO</t>
  </si>
  <si>
    <t>VIA GARIBALDI, 48 - SCANDIANO</t>
  </si>
  <si>
    <t>06/10/1974 REGGIO EMILIA</t>
  </si>
  <si>
    <t>bscpla81@gmail.com</t>
  </si>
  <si>
    <t>16/01/1981 REGGIO EMILIA</t>
  </si>
  <si>
    <t>28/05/1987 REGGIO EMILIA</t>
  </si>
  <si>
    <t>21/04/1982 SCANDIANO</t>
  </si>
  <si>
    <t>ERIS</t>
  </si>
  <si>
    <t>Maggi Gianfranco</t>
  </si>
  <si>
    <t>Ariatti Alberto (REAL)</t>
  </si>
  <si>
    <t>VIA DEI MILLE, 31 - SCANDIANO</t>
  </si>
  <si>
    <t>24/06/1983 SCANDIANO</t>
  </si>
  <si>
    <t>MAGGI</t>
  </si>
  <si>
    <t>VIA REVERBERI, 7 - ALBINEA</t>
  </si>
  <si>
    <t>g.franco.maggi@gmail.com</t>
  </si>
  <si>
    <t>09/05/1966 CASTELNOVO NE' MONTI</t>
  </si>
  <si>
    <t>VIA ROMA, REGGIO EMILIA</t>
  </si>
  <si>
    <t>fra.venturi@libero.it</t>
  </si>
  <si>
    <t>washy185@yahoo.it</t>
  </si>
  <si>
    <t>bulgarelli.riccardo@virgilio.it</t>
  </si>
  <si>
    <t>19/09/1984 SCANDIANO</t>
  </si>
  <si>
    <t>VIA BUOZZI, 20 - SCANDIANO</t>
  </si>
  <si>
    <t>11/03/1983 SCANDIANO</t>
  </si>
  <si>
    <t>VIA VAGLIE, 3 - BORZANO</t>
  </si>
  <si>
    <t>VIA PALAZZINA - SCANDIANO</t>
  </si>
  <si>
    <t>VIALE DELLA REPUBBLICA - SCANDIANO</t>
  </si>
  <si>
    <t>BREVO vs FRANZ</t>
  </si>
  <si>
    <t xml:space="preserve">BREV </t>
  </si>
  <si>
    <t>AMICHEVOLE REAL</t>
  </si>
  <si>
    <t>T</t>
  </si>
  <si>
    <t>LAVANDERIA 12 EURO</t>
  </si>
  <si>
    <t>REAL - Sutura
2  - 1</t>
  </si>
  <si>
    <t>Prima partita dell'anno: alcune buone cose altre meno.  Primo tempo migliore sotto l'aspetto dello stare in campo, secondo tempo abbiamo concluso di più in porta ma eravamo messi peggio in campo, concedendo troppe ripartenze. Può essere dipeso anche dal fatto che chi è sceso in campo nel secondo tempo aveva fatto prima fartlek e gradoni. Cose da migliorare: preso gol su calcio d'angolo, quindi le marcature non hanno funzionato. Supporto del trequartista in fase difensiva (Eris), giropalla lento nel secondo tempo. Già in forma: Maggi, Franz, Vitto, Wally.</t>
  </si>
  <si>
    <t>BENE FISICAMENTE. OTTIMO IN TUTTI E TRE I RUOLI.</t>
  </si>
  <si>
    <t>SOLITA GRINTA. MIGLIORARE IN APPOGGIO</t>
  </si>
  <si>
    <t>PRECISO E PULITO. CON MAGGI ACCANTO E' TUTTO PIU' FACILE</t>
  </si>
  <si>
    <t>POCO IMPEGNATO. IL SECONDO GOL E' SUO.</t>
  </si>
  <si>
    <t>CHE DIRE: OTTIMO NEL GUIDARE IL REPARTO.</t>
  </si>
  <si>
    <t>FISICAMENTE OK, SOLITA GRINTA, VA GUIDATO NELLE DISCESE</t>
  </si>
  <si>
    <t>NON SCENDE MAI, MA DALLA SUA PARTE LA GIOCHIAMO POCO</t>
  </si>
  <si>
    <t>POCO BRILLANTE. UN PAIO DI DISCESE MA VOGLIO DI PIU'</t>
  </si>
  <si>
    <t xml:space="preserve">OTTIMO. MOTORINO INSTANCABILE </t>
  </si>
  <si>
    <t>NON SFRUTTA LE DUE OCCASIONI. FISICAMENTE NON AL TOP</t>
  </si>
  <si>
    <t>SFRUTTATO POCO. FISICAMENTE NON AL MEGLIO</t>
  </si>
  <si>
    <t>SOLITA QUANTITA'</t>
  </si>
  <si>
    <t>MI E' PIACIUTO, FA GIRARE I PALLONI. POCA TENUTA PERO'</t>
  </si>
  <si>
    <t>FISICAMENTE OK SOLITO MOVIMENTO. SI MANGIA UN GOL FATTO</t>
  </si>
  <si>
    <t>A ME E' PIACIUTO. I PERICOLI NASCONO DA LUI.</t>
  </si>
  <si>
    <t>PRECISO E DECISO. ALLA FINE UN PO COTTO</t>
  </si>
  <si>
    <t>IMPALPABILE, NON SUI SOLITI STANDARD</t>
  </si>
  <si>
    <r>
      <rPr>
        <b/>
        <sz val="10"/>
        <rFont val="Arial"/>
        <family val="2"/>
      </rPr>
      <t>PRIMO TEMPO. SI'_</t>
    </r>
    <r>
      <rPr>
        <sz val="10"/>
        <rFont val="Arial"/>
        <family val="2"/>
      </rPr>
      <t xml:space="preserve">APPROCCIO, POSSESSO, IL PASSARE DAL CENTRALE E MAI BUTTARE VIA LA PALLA, GRINTA E CONCENTRAZIONE SEMPRE. </t>
    </r>
    <r>
      <rPr>
        <b/>
        <sz val="10"/>
        <rFont val="Arial"/>
        <family val="2"/>
      </rPr>
      <t>NO</t>
    </r>
    <r>
      <rPr>
        <sz val="10"/>
        <rFont val="Arial"/>
        <family val="2"/>
      </rPr>
      <t>_POCA VERTICALIZZAZIONE_NON SFRUTTIAMO LE OCCASIONI AVUTE SOTTO PORTA, POSSIAMO MIGLIORARE SE INVECE CHE PROVARE LA CONCLUSIONE DI FORZA PRENDIAMO LO SPECCHIO.</t>
    </r>
  </si>
  <si>
    <r>
      <rPr>
        <b/>
        <sz val="10"/>
        <rFont val="Arial"/>
        <family val="2"/>
      </rPr>
      <t>SECONDO TEMPO: SI_</t>
    </r>
    <r>
      <rPr>
        <sz val="10"/>
        <rFont val="Arial"/>
        <family val="2"/>
      </rPr>
      <t xml:space="preserve">ABBIAMO CREATO PIU' OCCASIONI, BUONA TRIANGOLAZIONE AL LIMITE, ERIS UN PAIO DI VOLATE. </t>
    </r>
    <r>
      <rPr>
        <b/>
        <sz val="10"/>
        <rFont val="Arial"/>
        <family val="2"/>
      </rPr>
      <t>NO_</t>
    </r>
    <r>
      <rPr>
        <sz val="10"/>
        <rFont val="Arial"/>
        <family val="2"/>
      </rPr>
      <t xml:space="preserve">SIAMO PASSATI POCO DAL CENTRO VERTICALIZZANDO TROPPO IN FRETTA. ERAVAMO PIU' LUNGHI E MENO LUCIDI. E' MANCATO IL SUPPORTO DEL TREQUARTISTA AL CENTROCAMPO IN FASE DI NON POSSESSO. ABBIAMO GIOCATO POCO A DX E SOLO A SX. LA COSA CHE MI FA INCAZZARE DI PIU' E' IL GOL DA CORNER. SIAMO SCHIERATI ED OGNUNO HA IL SUO UOMO, CI VUOLE PIU' ATTENZIONE SULLE PALLE INATTIVE. POI ALL'INTERVALLO QUANDO VI PARLO VOGLIO CHE SIAMO TUTTI LI' CON LA TESTA, QUANDO IL ROSSO DA LE CONSEGNE BISOGNA CHE STIAMO TUTTI INSIEME. </t>
    </r>
  </si>
  <si>
    <t>FISICAMENTE OK. SEGNA ANCHE. PERDE L'UOMO SUL GOL.</t>
  </si>
  <si>
    <t>codice società 04200336</t>
  </si>
  <si>
    <t>password 38692</t>
  </si>
  <si>
    <t>AMICHEVOLE OPPSEN</t>
  </si>
  <si>
    <t>Inoperoso, incolpevole sul gol, unico tiro superparata.</t>
  </si>
  <si>
    <t>Entra a freddo. Trenta secondi e lo scavalcano per il gol del Mallo</t>
  </si>
  <si>
    <t>parte male, poi piazza discese, cross, pali e assist. Sta tornando</t>
  </si>
  <si>
    <t>Certezza della difesa. Super.</t>
  </si>
  <si>
    <t>Sta tornando il bomber. Piazza due gol, uno più bello dell'altro.</t>
  </si>
  <si>
    <t>Solito lavoro di generosità e quantità.</t>
  </si>
  <si>
    <t>Infaticabile e tecnicamente prezioso. Ottima gara.</t>
  </si>
  <si>
    <t>Là davanti riesce a essere pericolosissimo. Gol e tanto lavoro.</t>
  </si>
  <si>
    <t>Assist e giocate notevoli. Sta prendendo per mano il centrocampo</t>
  </si>
  <si>
    <t>Secondo tempo su buoni livelli.</t>
  </si>
  <si>
    <t>non è ancora al massimo. Gambe pesanti dice.</t>
  </si>
  <si>
    <t>grinta da vendere</t>
  </si>
  <si>
    <t>mezzo acciaccato sfiora il gol su corner</t>
  </si>
  <si>
    <t>in crescita. Sta ingranando anche con i tempi dei movimenti</t>
  </si>
  <si>
    <t>OPPSEN - Sutura
1 - 3</t>
  </si>
  <si>
    <t xml:space="preserve">Buonissima prova. Si possesso palla, buona interpretazione della gara. Creato tanto e concesso poco. </t>
  </si>
  <si>
    <t>Cosa possiamo migliorare: recuperata palla l'insistere sempre sulla stessa fascia invece di uscire dal traffico cercando di aprire dall'altra parte. Abbiamo fatto solo 1 cambio campo. Migliorare sugli angoli: ne abbiamo battuti tanti e siamo andati vicini al gol solo in un'occasione.</t>
  </si>
  <si>
    <t xml:space="preserve">Campionato S.FAUSTINO </t>
  </si>
  <si>
    <t>x</t>
  </si>
  <si>
    <t>BARCHI ERIS</t>
  </si>
  <si>
    <r>
      <t>Giocatori partecipanti alla gara:</t>
    </r>
    <r>
      <rPr>
        <b/>
        <sz val="14"/>
        <rFont val="Tahoma"/>
        <family val="2"/>
      </rPr>
      <t xml:space="preserve">    </t>
    </r>
  </si>
  <si>
    <t xml:space="preserve">Campionato/Torneo:                                     </t>
  </si>
  <si>
    <r>
      <t xml:space="preserve">del: </t>
    </r>
    <r>
      <rPr>
        <b/>
        <sz val="14"/>
        <rFont val="Tahoma"/>
        <family val="2"/>
      </rPr>
      <t xml:space="preserve">                                   </t>
    </r>
    <r>
      <rPr>
        <b/>
        <sz val="10"/>
        <rFont val="Tahoma"/>
        <family val="2"/>
      </rPr>
      <t xml:space="preserve"> a:</t>
    </r>
    <r>
      <rPr>
        <b/>
        <sz val="14"/>
        <rFont val="Tahoma"/>
        <family val="2"/>
      </rPr>
      <t xml:space="preserve">    </t>
    </r>
  </si>
  <si>
    <t>PIAZZI NICOLA</t>
  </si>
  <si>
    <t>MAGGI GIANFRANCO</t>
  </si>
  <si>
    <t>VINCENZI VALERIO</t>
  </si>
  <si>
    <t>CI. AR 8693762</t>
  </si>
  <si>
    <t>CI. AS 8183940</t>
  </si>
  <si>
    <t>04202959</t>
  </si>
  <si>
    <t>04200320</t>
  </si>
  <si>
    <t>04202972</t>
  </si>
  <si>
    <t>04202967</t>
  </si>
  <si>
    <t>04202961</t>
  </si>
  <si>
    <t>04202960</t>
  </si>
  <si>
    <t>04202970</t>
  </si>
  <si>
    <t>04202964</t>
  </si>
  <si>
    <t>04202976</t>
  </si>
  <si>
    <t>04202975</t>
  </si>
  <si>
    <t>04202974</t>
  </si>
  <si>
    <t>04202969</t>
  </si>
  <si>
    <t>04202962</t>
  </si>
  <si>
    <t>04202971</t>
  </si>
  <si>
    <t>PELLATI ALBERTO</t>
  </si>
  <si>
    <t>CI. AT 1182450</t>
  </si>
  <si>
    <t>CI. AR 8732469</t>
  </si>
  <si>
    <t>CI. AR 8743572</t>
  </si>
  <si>
    <t>CI. AR 3299736</t>
  </si>
  <si>
    <t>C.I.</t>
  </si>
  <si>
    <t>PAT.</t>
  </si>
  <si>
    <t>CI. AU 5216661</t>
  </si>
  <si>
    <t>Buonissima prova. Padroni del campo sempre con un ottimo possesso palla e verticalizzazioni al momento giusto. Tante belle giocate, calci d'angolo fatti bene, difesa solida. Gian, Ventu , Paolo, Wally e Fabio su tutti. Possiamo migliorare sempre ma oggi sono molto soddisfatto.</t>
  </si>
  <si>
    <t>1 TEMPO: Rosso; Franz, Nico Maggi, Robby; Wally, Vitto, Bulga; Paolo; Ventu, Monti. 2TEMPO: Rosso; L.Brev, Nico, Enri, Abi;  Guerro, Fabio, Paolo; Eris; Brev, Monti. Marcatore: Ventu</t>
  </si>
  <si>
    <t>1 TEMPO: Rosso; Franz, Nico Maggi, Abi; Wally, Fabio, Bulga; Paolo; Ventu, Monti. Nel secondo tempo Vitto per Fabio, spazio per il Guerro ed Enri.  Marcatori: 2 Ventu, Paolozzo.</t>
  </si>
  <si>
    <t>BREV GINOCCHIO</t>
  </si>
  <si>
    <t>AMICHEVOLE SALVATERRA</t>
  </si>
  <si>
    <t>FABIO POLPACCIO</t>
  </si>
  <si>
    <t>SALVATERRA - Sutura
1 - 4</t>
  </si>
  <si>
    <t>1 TEMPO: Rosso; Brevo, Nico Fabio, Maic; Guerro, Vitto, Bulga; Paolo; Ventu, Monti. Dopo 15 minuti Monti con un fastidio dietro al ginocchio esce sostituito da Eris. 2TEMPO: Rosso; L.Brev, Gian, Enri, Abi;  Franz, Vitto, Guerro; Eris, Paolo; Ventu. Marcatori: Vitto, Ventu e 2 Eris</t>
  </si>
  <si>
    <t xml:space="preserve">Su un campo piccolissimo, facciamo fatica a trovare gli spazi perché c'è troppa densità. Il primo tempo risulta praticamente ingiocabile. Nel secondo i ritmi calano, regaliamo dopo 4 minuti un gol (Rosso incerto in uscita) ma reagiamo alla grande e troviamo il pari da una punizione di Eris deviata dalla barriera che finisce sulla testa di Vitto che insacca. Poi in due minuti dal 19' al 21' la chiudiamo: Ventu si inventa il gol dalla linea di fondo dopo un uscita a vuoto del loro portiere poi una magia di Eris che si smarca di tacco e dal limite silura sotto la traversa. Infine splendida imbeccata filtrante di Paolo per Eris che rasoterra insacca.  </t>
  </si>
  <si>
    <t>Bel gol dalla linea di fondo. Lotta sempre</t>
  </si>
  <si>
    <t>Ha un ginocchio che gli fa male e dopo 10 minuti lo cambio</t>
  </si>
  <si>
    <t>Bella prova. Regge due tempi e bolla pure!</t>
  </si>
  <si>
    <t>Primo tempo incolore. Esce per un colpo al ginocchio.</t>
  </si>
  <si>
    <t>Buon primo tempo da centrale difensivo esce per un fastidio al polpaccio</t>
  </si>
  <si>
    <t>Classe pura. Primo gol da cineteca, tanta roba.</t>
  </si>
  <si>
    <t>Certezza difensiva, guida la squadra da dietro</t>
  </si>
  <si>
    <t>Incerto sul gol preso</t>
  </si>
  <si>
    <t>Ruvido, oggi dietro va bene così</t>
  </si>
  <si>
    <t>Vivacizza la fascia sinistra</t>
  </si>
  <si>
    <t>Sempre anarchico ma qualche bella sgroppata la fa</t>
  </si>
  <si>
    <t>Mi spaice ma non ci sta, tecnicamente e tatticamente inferiore a tutti</t>
  </si>
  <si>
    <t>si adatta a fare l'interno di centrocampo con ottimi risultati.</t>
  </si>
  <si>
    <t>Preciso e deciso</t>
  </si>
  <si>
    <t>Solita grande prova. Dietro le punte inventa e porta la croce</t>
  </si>
  <si>
    <t>El grinta non delude mai.</t>
  </si>
  <si>
    <t>Campo pietoso, piccolissimo rende ingiocabile la sfida. Vinciamo 4-1</t>
  </si>
  <si>
    <t>CI. AU 5233469</t>
  </si>
  <si>
    <t>04202966</t>
  </si>
  <si>
    <t>04202968</t>
  </si>
  <si>
    <t>04200317</t>
  </si>
  <si>
    <t>04200319</t>
  </si>
  <si>
    <t>04202965</t>
  </si>
  <si>
    <t>04200312</t>
  </si>
  <si>
    <t>04200314</t>
  </si>
  <si>
    <t>04202963</t>
  </si>
  <si>
    <t>Franz Nico Gian Abi</t>
  </si>
  <si>
    <t>Paolo Eris</t>
  </si>
  <si>
    <t>BULGA BOTTA</t>
  </si>
  <si>
    <t xml:space="preserve">Campionato DINAZZANO </t>
  </si>
  <si>
    <t>Wally Vitto Bulga</t>
  </si>
  <si>
    <t>SUTURA</t>
  </si>
  <si>
    <t>SQUADRA</t>
  </si>
  <si>
    <t>CASA</t>
  </si>
  <si>
    <t xml:space="preserve">LUN  </t>
  </si>
  <si>
    <t>MAR</t>
  </si>
  <si>
    <t>PATTU</t>
  </si>
  <si>
    <t>S.FAUSTINO</t>
  </si>
  <si>
    <t>CARROZZERIA IOTTI</t>
  </si>
  <si>
    <t>GIO</t>
  </si>
  <si>
    <t>DINAZZANO</t>
  </si>
  <si>
    <t>S.PELLEGRINO</t>
  </si>
  <si>
    <t>VEN</t>
  </si>
  <si>
    <t>S</t>
  </si>
  <si>
    <t>Sutura - S.FAUSTINO
0 - 0</t>
  </si>
  <si>
    <t>Partiamo ordinati, messi bene in campo, però lenti in fase di costruzione. Già il giro palla da dietro lo facciamo non veloce. Vitto troppo schiacciato, la palla gli arriva tardi quando è già marcato. Serata opaca per i tre davanti, a parte qualche accelerazione di Eris. Non teniamo sù una palla, tanta volontà ma poca sostanza. Un buon Abi sulla fascia sinistra mette in mezzo dei bei cross che però non vengono sfruttati. Nella ripresa ci allunghiamo un pò, complice la stanchezza ed i cambi non siamo mai pericolosi, anzi sono loro che su punizione e calcio d'angolo rischiano di farci male. Un salvataggio di Luca Brev sulla linea ci permette di portare a casa il primo punto per il primo mattoncino di questa stagione.</t>
  </si>
  <si>
    <t>Giochiamo contro una squadra piena zeppa di 95…corrono dall'inizio alla fine e riescono pure a metterci in difficoltà. Davanti serata opaca, dietro siamo andati bene invece. Serve un giro palla più veloce e una qualche verticalizzazione in più. La stagione è lunga e sono certo che trovata la quadratura del cerchio tutto andrà a gonfie vele. Soddisfatto del punto.</t>
  </si>
  <si>
    <t>Due paratissime. Salva il risultato</t>
  </si>
  <si>
    <t>Entra negli ultimi 5 minuti. Due lisci da brividi.</t>
  </si>
  <si>
    <t>10 miinuti al posto di Franz. Impreciso in appoggio e lento.</t>
  </si>
  <si>
    <t>Sta tornando sui suoi livelli. Tre sgroppate con cross. Bel vedere.</t>
  </si>
  <si>
    <t>Lo butto dentro a centrocampo, fa il suo. Salva il risultato all'ultimo minuto</t>
  </si>
  <si>
    <t>Poche discese ma tanta grinta. Buona prova</t>
  </si>
  <si>
    <t>Classe e sicurezza. Valore aggiunto al reparto</t>
  </si>
  <si>
    <t>Sicuro, un'unica sbavatura nel primo tempo. Bene</t>
  </si>
  <si>
    <t xml:space="preserve">Svogliato. Qualche lampo, ma da lui voglio di più. </t>
  </si>
  <si>
    <t>Regge 70 minuti. Roccioso. Troppo basso, ma il suo lo fa.</t>
  </si>
  <si>
    <t>Reduce da labirintite è un po’ sotto i suoi standard</t>
  </si>
  <si>
    <t>Entra con la cattiveria giusta. Buon impatto.</t>
  </si>
  <si>
    <t>Troppo isolato. Si batte ma non gli arriva una palla giocabile. Volenteroso.</t>
  </si>
  <si>
    <t>Non è in serata. Non tiene una palla, impreciso in appoggio. Ci mette grinta.</t>
  </si>
  <si>
    <t>Sta in posizione e fa il suo. A metà ripresa lo faccio rifiatare</t>
  </si>
  <si>
    <t>TUTTI GIOVANI MOLTA CORSA</t>
  </si>
  <si>
    <t>BUON ATTACCANTE. IN DIFFICOLTA' SUI TERZINI</t>
  </si>
  <si>
    <t>VELOCI DAVANTI. SCARSI DIETRO</t>
  </si>
  <si>
    <t>FABIO FEBBRE</t>
  </si>
  <si>
    <t>Wally Fabio Guerro</t>
  </si>
  <si>
    <t>Paolo Monti</t>
  </si>
  <si>
    <t>MONTI MENISCO INFIAMMATO</t>
  </si>
  <si>
    <t xml:space="preserve">Campionato SALVATERRA </t>
  </si>
  <si>
    <t xml:space="preserve">ARBITRO: LUSETTI </t>
  </si>
  <si>
    <t>COPPA REGIONALE</t>
  </si>
  <si>
    <t>DINAZZANO - Sutura 
0 - 0</t>
  </si>
  <si>
    <t>ARBITRO: GENTILE</t>
  </si>
  <si>
    <t>Lasciando da parte la sfortuna, la traversa ed il tiro di Abi a fil di palo, siamo sterili in attacco. Dietro non rischiamo praticamente nulla, ma davanti facciamo una fatica terribile a costruire palle gol nitide. Dobbiamo lavoraresull'aspetto tattico, cercare di allargare di più il gioco e di fare più cross. Davanti paghiamo il fatto di alcuni elementi non in perfetta condizione, come Paolo...</t>
  </si>
  <si>
    <t>Altri due punti buttati per strada, oggi bisognava vincere. Un tiro di Abi dal limite finito a fil di palo e una traversa di Nico su corner sono le uniche vere palle gol di una partita nella quale abbiamo controllato bene gli avversari, ma non siamo mai riusciti a sfondare. Sono quelle partite che se le sblocchi poi fila tutto liscio, il fatto è che davanti adesso facciamo molta fatica. Positivo Bulga che ha corso dall'inizio alla fine e la linea difensiva in toto.</t>
  </si>
  <si>
    <t>Prandi Marcello</t>
  </si>
  <si>
    <t>PRANDI MARCELLO</t>
  </si>
  <si>
    <t>CI. AR 8704302</t>
  </si>
  <si>
    <t>CI. AS 5216237</t>
  </si>
  <si>
    <t>VIA GATTALUPA - GAVASSETO</t>
  </si>
  <si>
    <t>03/11/1995 REGGIO EMILIA (RE)</t>
  </si>
  <si>
    <t xml:space="preserve">Campionato OPPSEN </t>
  </si>
  <si>
    <t>LUCA BREV GINOCCHIO</t>
  </si>
  <si>
    <t>Franz Robby Gian Abi</t>
  </si>
  <si>
    <t>Ventu Eris</t>
  </si>
  <si>
    <t>Sutura - SALVATERRA
2 - 1</t>
  </si>
  <si>
    <t>ARBITRO: BONACINI</t>
  </si>
  <si>
    <t>PAOLO FIANCO DX</t>
  </si>
  <si>
    <t>Prima vittoria stagionale, più sofferta del previsto, ma sono soddisfatto. Buon giro palla e ottima reazione dopo il loro pareggio (grave però disattenzione su palla inattiva). Il gioco sta migliorando anche in fase offensiva, con lo sviluppo sulle fasce per i terzini che si propongono. Ottimo Gian come sempre, con Bulga e Cello tra i migliori come impatto. Rientra il Brev abbastanza bene. Purtroppo si ferma Paolo speriamo nulla di troppo grave.</t>
  </si>
  <si>
    <t>Partiamo molto bene, con gioco fluido e buon fraseggio. Più alti rispetto alle volte scorse, guadagniamo campo con gli esterni che si propongono dopo aver scaricato. Buone le combinazioni che portano a svariati cross ed al rigore guadagnato al 13' da Eris magistralmente imbeccato rasoterra da Bulga. Controlliamo benissimo fino ad un minuto dalla fine quando veniamo castigati su palla inattiva messa in mezzo: disattenzione che costa cara. Nell'intervallo li ribalto nello spogliatoio ed usciamo con voglia di riprenderci ciò che ci spetta. Doppio cambio davanti, entrano Brev e Cello (ottimo impatto) e al 13' torniamo avanti con Bulga che riprende una respinta da calcio d'angolo e dal limite insacca rasoterra! Poi gestione (meno tranquilla del solito) fino alla fine...</t>
  </si>
  <si>
    <t>POCA ROBA</t>
  </si>
  <si>
    <t>MONTI FEBBRE E ANTIBIOTICO</t>
  </si>
  <si>
    <t>GIRO PALLA BUONO, I TERZINI SI SONO PROPOSTI AIUTANDO IN COSTRUZIONE, SIAMO TORNATI AL GOL. BUONA REAZIONE DOPO IL LORO PAREGGIO.</t>
  </si>
  <si>
    <t>GOL DA PALLA INATTIVA FACCIO FATICA A DIGERIRLO. QUELLO E' UN CALO DI CONCENTRAZIONE, PENSI DI ESSERE IN PIENO CONTROLLO E LI' TI FREGANO. POCHE PALLE TENUTE SU' DALLE PUNTE, CI VUOLE PIU' FURBIZIA, DOBBIAMO CONQUISTARE PIU' PUNIZIONI. NEL SECONDO TEMPO CI SIAMO ALLUNGATI E SIAMO STATI PIU' DISORDINATI A CENTROCAMPO RISPETTO AL PRIMO TEMPO MENTRE E' IN QUEI FRANGENTI CHE BISOGNA GESTIRE MEGLIO LA GARA.</t>
  </si>
  <si>
    <t xml:space="preserve">Campionato S.PELLEGRINO </t>
  </si>
  <si>
    <t>Wally Vitto Guerro</t>
  </si>
  <si>
    <t>Fabio</t>
  </si>
  <si>
    <t>Ventu Cello</t>
  </si>
  <si>
    <t>COPPA CSI</t>
  </si>
  <si>
    <t>OPPSEN - Sutura  
1 - 1</t>
  </si>
  <si>
    <t>ARBITRO: CASINI</t>
  </si>
  <si>
    <t xml:space="preserve">Partita giocata sotto un diluvio torrenziale, una vera bomba d'acqua. Lo svantaggio immeritato ci costringe a dover recuperare, lo facciamo senza la necessaria lucidità. Molti corner, molte ooccasioni sprecate per mancanza di lucidità e sfortuna. Agguantiamo il meritato pareggio ad un minuto dalla fine. Perdere sarebbe stato immeritato, però sono due punti buttati. Il derby è sempre il derby e loro con noi fanno sempre la partita della vita. </t>
  </si>
  <si>
    <t xml:space="preserve">Campionato ARCICADE' </t>
  </si>
  <si>
    <t>ABI CAVIGLIA</t>
  </si>
  <si>
    <t>Franz Nico Gian Robby</t>
  </si>
  <si>
    <t>Bulga Vitto Wally</t>
  </si>
  <si>
    <t>Eris</t>
  </si>
  <si>
    <t>Brev Cello</t>
  </si>
  <si>
    <t>Pronti via, e siamo subito padroni del campo, stazionando nella loro metà. Buoni propositi ma un po’ di confusione. Da una palla persa a centrocampo, coi terzini alti prendiamo un contropiede letale. Sarà l'unica loro palla gol in 70 minuti. Noi cerchiamo la reazione subito. Tutti generosi i ragazzi, ma davanti troppo imprecisi. Quando tutto sembra perduto, il Brev, imbeccato splendidamente da Eris, estrae dal cilindro il gol che ci permette di restare imbattuti.</t>
  </si>
  <si>
    <t>Sutura - S. PELLEGRINO
1 - 0</t>
  </si>
  <si>
    <t xml:space="preserve">S </t>
  </si>
  <si>
    <t>ARBITRO: CONTI</t>
  </si>
  <si>
    <t>E</t>
  </si>
  <si>
    <t>Oggi abbiamo dimostrato abnegazione e voglia di portare a casa il risultato. Soffrendo e lottando tutti insieme. Sono contento della prova dei ragazzi e di come abbiamo affrontato la sfida: il S.Pellegrino sarà una diretta concorrente fino alla fine. Entrando nello specifico: Eris, Franz, Cello su tutti. Il Brev un pò in ombra ma occorre tempo e minutaggio perchè torni al 100%. La strada intrapresa è quella giusta, ora ci aspetta la trasferta di Cadè contro i primi della classe, sarà un altro esame importante.</t>
  </si>
  <si>
    <t>Coppa CSI VEZZANO</t>
  </si>
  <si>
    <t>Coppa Reg. PONTEVECCHIO</t>
  </si>
  <si>
    <t>Coppa Reg. AMBROSIANA</t>
  </si>
  <si>
    <t>CI. AU 5273567</t>
  </si>
  <si>
    <t>04213490</t>
  </si>
  <si>
    <t>04216612</t>
  </si>
  <si>
    <t>CI. AR 8694207</t>
  </si>
  <si>
    <t>SCARSI</t>
  </si>
  <si>
    <t>BUONA SQUADRA</t>
  </si>
  <si>
    <t>Di Dato Luciano</t>
  </si>
  <si>
    <t>LUCIO</t>
  </si>
  <si>
    <t>CELLO</t>
  </si>
  <si>
    <t>VIA PER MARMIROLO 34/8</t>
  </si>
  <si>
    <t>18/05/1990 TORRE DEL GRECO (NA)</t>
  </si>
  <si>
    <t>DI DATO LUCIANO</t>
  </si>
  <si>
    <t>CI. AR 3234743</t>
  </si>
  <si>
    <t>PAT. RE 5212800M</t>
  </si>
  <si>
    <t>PONTEVECCHIO</t>
  </si>
  <si>
    <t>Wally Nico Gian Abi</t>
  </si>
  <si>
    <t>Eris Fabio Guerro</t>
  </si>
  <si>
    <t>Lucio Ventu Cello</t>
  </si>
  <si>
    <t>ARCICADE - Sutura
0 - 1</t>
  </si>
  <si>
    <t>ARBITRO: MORINI</t>
  </si>
  <si>
    <t>Grandissima prova di tutta la squadra, per carattere, gioco e disponibilità a soffrire e lottare tutti assieme. Da una ripartenza al 23 nasce il gol, Lucio ne salta un paio partendo da destra, arriva sul fondo e mette in mezzo un pallone che il Ventu deve solo spingere a porta spalancata. Passati in vantaggio abbiamo l'inerzia dalla nostra e ci limitiamo a gestire. in contropiede, siamo sempre pericolosi, con Cello e poi con Monti, subentrato ad un grande Lucio influenzato. Sugli scudi tutti i ragazzi, ma un plauso va a Wally che ha interpretato alla perfezione un ruolo difficile come quello del terzino.</t>
  </si>
  <si>
    <t>Lucio Brev Cello</t>
  </si>
  <si>
    <t>ENRI MUSCOLO ANCA</t>
  </si>
  <si>
    <t>MOLTO VALIDI</t>
  </si>
  <si>
    <t>Robby Nico Gian Abi</t>
  </si>
  <si>
    <t xml:space="preserve">Cambio modulo, passiamo al 4-3-3 con Lucio e Cello larghi sulle fasce. Primo tempo siamo devastanti in 2/3 situazioni di contropiede. Nella ripresa, una volta in vantaggio, cediamo il possesso a loro ma non rischiamo veramente nulla, se non in un occasione da corner all'ultimo minuto. Quello che mi è piaciuto oggi è lo spirito, accompagnato dall'approccio. Oggi in casa della prima in classifica abbiamo dato una prova di forza e maturità. Ora siamo ad un punto...  </t>
  </si>
  <si>
    <t>ARBITRO: TERNA DI PR</t>
  </si>
  <si>
    <t xml:space="preserve"> Sutura - PONTEVECCHIO
0 - 0</t>
  </si>
  <si>
    <t>Prima partita di coppa, regaliamo il primo tempo in cui siamo bassi, lunghi e nervosi. Meglio nel secondo tempo dove prendiamo possesso della loro metà campo e creiamo più occasioni, purtroppo non sfruttate. Portiamo a casa un punto, in un girone a tre meglio che niente. Dobbiamo tornare a divertirci per tornare a vincere.</t>
  </si>
  <si>
    <t>VEZZANO</t>
  </si>
  <si>
    <t>DOTTI CARLO</t>
  </si>
  <si>
    <t>04225694</t>
  </si>
  <si>
    <t>PAT. RE 2146522S</t>
  </si>
  <si>
    <t>Robby Nico Bulga Abi</t>
  </si>
  <si>
    <t>Lucio Ventu Eris</t>
  </si>
  <si>
    <t>VEZZANO - Sutura 
0 - 1</t>
  </si>
  <si>
    <t>ARBITRO: PIGUCCI</t>
  </si>
  <si>
    <t>Avversari montanari picchiatori, ci riservano ancor prima di giocare un trattamento speciale: 20 minuti al freddo con campo chiuso e accesso agli spogliatoi in tremendo ritardo, accensione luci dell'impianto solo all'entrata in campo dei giocatori. A partita iniziata poi solo botte e interventi durissimi: Eris, Lucio e Guerro i più picchiati. Io che mi prendo a muso duro col loro mister (maleducatissimo), e ciliegina il loro 11 espulso (tal Ilari) che davanti alla telecamera di Carlo Dotti inveisce contro di noi. Al ritorno non ci dimenticheremo di tutto ciò.....</t>
  </si>
  <si>
    <t>Grande prova di tutta la squadra. Partita ben giocata, con un giusto atteggiamento fin dall'inizio. Siamo padroni del campo e fioccano le occasioni: Lucio imprendibile a destra, difesa alta con Bulga a guidarla, centrocampo di guerrieri. Le occasioni fioccano, come i calci da fermo e da un paio di angoli sfioriamo il vantaggio. Al 30' dopo un paio di episodi dubbi ci viene concesso un rigore che calcia Eris ma il loro portiere fa un miracolo e devia in angolo. Dopo un paio di minuti viene espulso un loro macellaio per un'entrata killer su Guerro. Nel secondo tempo stesso copione e con l'uomo in più la palla gira ancora meglio. Esce Ventu per il Brev al 10' e dopo un paio di minuti da una punizione pennellata perfettamente da Abi svetta di testa Nico a centro area e insacca! Gran gol. Poi controlliamo fino alla fine, con ancora un paio di occasioni, una colossale sprecata da Lucio.</t>
  </si>
  <si>
    <t>Sezzi Davide</t>
  </si>
  <si>
    <t>ZINHO</t>
  </si>
  <si>
    <t>VIA VENEZIA, 19/2 - QUATTRO CASTELLA</t>
  </si>
  <si>
    <t>SEZZI DAVIDE</t>
  </si>
  <si>
    <t>CI. AU 5269274</t>
  </si>
  <si>
    <t>AMBROSIANA</t>
  </si>
  <si>
    <t>ARBITRO: TERNA DI MO</t>
  </si>
  <si>
    <t xml:space="preserve">AMBROSIANA - Sutura 
0 - 1 </t>
  </si>
  <si>
    <t>CAP MUSCOLARE</t>
  </si>
  <si>
    <t>Partita giocata sotto una pioggia torrenziale dal primo all'ultimo minuto. Partiamo non benissimo, come nostro solito, rischiando in avvio. Poi una volta assestati troviamo un paio di calci d'angolo sulla ribattuta di uno dei quali il Flaco trova una cannonata dal limite ed insacca a fil di palo! Nel secondo tempo dopo 5 minuti esce Gian per un affaticamento all'inguine, arretro Bulga ed inserisco Fabio che dopo 20 minuti è costretto al forfait per un fastidio muscolare...sfiga! il Rosso snocciola due/tre parate da campionissimo e tiene a galla la barca! Ultimi 10 minuti arroccati in difesa, soffriamo ma riusciamo ad essere pericolosi in contropiede col Brev che ha la palla per chiuderla ma esce di un soffio. Ottimo risultato che ci proietta in vetta al girone. Dispiace per gli infortuni.</t>
  </si>
  <si>
    <t>Da migliorare fase di approccio alla sfida e finali di tempo dove l'attenzione tende a scemare. Per il resto tante buone cose, di fronte ad un'ottima formazione abbiamo dimostrato il nostro valore. Un Rosso sugli scudi, migliore in campo. Il gioco è meno fluido del solito, ma non mi lamento: difesa solidissima e attacco letale. Basta una fiammata e quest'anno le portiamo a casa. Bene così!</t>
  </si>
  <si>
    <t>ARANCIO NUOVA</t>
  </si>
  <si>
    <t xml:space="preserve">Campionato CARR.IOTTI </t>
  </si>
  <si>
    <t>GIAN INGUINE SX</t>
  </si>
  <si>
    <t>GIAN INGUINE DX</t>
  </si>
  <si>
    <t>Monti Brev Cello</t>
  </si>
  <si>
    <t>04226777</t>
  </si>
  <si>
    <t>04223146</t>
  </si>
  <si>
    <t>CARR.IOTTI - Sutura
0 - 0</t>
  </si>
  <si>
    <t>ARBITRO: CHIARI</t>
  </si>
  <si>
    <t xml:space="preserve">Forse il peggior primo tempo di tutta la mia gestione. Approccio sbagliato in pieno, e lettura sbagliata della partita. Su un campo impraticabile, siamo entrati molli, bassi e senza la voglia di lottare. Probabilmente essendo una cosa che si ripete tutti gli anni in questo periodo, una delle possibili cause è la preparazione ed i carichi fatti. Nel secondo tempo siamo più propositivi e con Bulga al centro della difesa siamo più alti. Rischiamo solo nel recupero con un tiro ravvicinato che il Rosso sventa miracolosamente. Non ricordo occasioni limpide da parte nostra. </t>
  </si>
  <si>
    <t>Migliorare l'approccio. Anche oggi abbiamo rischiato di fare la frittata. Rosso salva risultato con una super parata nei minuti finali. Un mio sfogo negli spogliatoi nell'intervallo dà la scossa per un rientro in campo con la voglia di fare meglio. Infortunio di Gian sempre all'inguine, spero non sia nulla di grave.</t>
  </si>
  <si>
    <t>NOEL MATCH</t>
  </si>
  <si>
    <t>Calcetto</t>
  </si>
  <si>
    <t>Finamore Edoardo</t>
  </si>
  <si>
    <t>SALVATERRA - Sutura
0 - 9</t>
  </si>
  <si>
    <t>Buonissima prova. Padroni del campo sempre con buon approccio, ottime verticalizzazioni e finalmente freddi sotto porta. Buon possesso palla (da migliorare però). Tante belle giocate, calci d'angolo fatti bene, difesa solida. Eris, Lucio, Brev su tutti. Possiamo migliorare sempre ma oggi sono molto soddisfatto.</t>
  </si>
  <si>
    <t>4 gol di Brev, 3 di Eris, 2 di Lucio. Tanto movimento e tante belle cose. Calci d'angolo sempre pericolosi: da lì nascono due gol! Non dobbiamo esaltarci troppo ma rimanere coi piedi per terra e scordare subito questa partita, dato che noi amiamo specchiarci. restiamo coi piedi per terra e andremo lontano.</t>
  </si>
  <si>
    <t xml:space="preserve"> PONTEVECCHIO - Sutura
1 - 2</t>
  </si>
  <si>
    <t>Lucio Brev Eris</t>
  </si>
  <si>
    <t>Grande trasferta, affrontata in pulmann, bellissima. Ottimo approccio, scendiamo in campo e ci dimostriamo padroni della situazione. Nessun rischio, anzi siamo noi a renderci pericolosi in un paio di occasioni…finchè al 25 sull'unico loro tiro in porta, il Rosso compie un super intervento deviando sulla traversa una fucilata da fuori, ma sulla respinta siamo impreparati e con un facile tap-in andiamo sotto. Nell'intervallo sposto Eris a destra e Lucio a sinistra, la mossa mi dà ragione dato che al 9 pareggiamo: bella azione di Abi sulla fascia, imbeccata per il Bulga che crossa, Eris si inserisce ed insacca di potenza! Il pari ci galvanizza, andiamo all'assalto ma non siamo cinici. Solo al 35' una magistrale punizione dal limite di Eris ci regala tre punti meritatissimi!!</t>
  </si>
  <si>
    <t>Poco cinici, ma nel complesso ottima prova del collettivo! Ci dimostriamo padroni del campo e del gioco, ma dobbiamo essere più cattivi! Unico appunto sul gol siamo rimasti fermi. Serve più  concentrazione per limitare al massimo le sbavature, perché oggi è andata bene, ma altre volte si rischia di non riuscire a recuperare. Nel complesso la difesa alta ha agito bene e giocare nella metà campo altrui per me ha dato i suoi frutti. Ottime prove individuali di Eris e di Bulga.</t>
  </si>
  <si>
    <t>PAOLO VERTEBRA</t>
  </si>
  <si>
    <t>BREV POLMONI</t>
  </si>
  <si>
    <t>ARBITRO: AMORUSO</t>
  </si>
  <si>
    <t>S.FAUSTINO - Sutura 
0 - 2</t>
  </si>
  <si>
    <t>Pelo</t>
  </si>
  <si>
    <t>Monti Ventu Eris</t>
  </si>
  <si>
    <t>Oggi sono veramente soddisfatto della prestazione: squadra compatta, grintosa, attenta in fase difensiva, letale in contropiede e con la giusta mentalità. Un grandissimo passo avanti a livello mentale e di consapevolezza delle nostre potenzialità. contentissimo per Vitto che si merita il gol per la serietà, l'impegno e l'attaccamento ai colori. Ottima prova del collettivo, ma un plauso particolare a Bulga che per me ha fatto una partita sopra le righe. Eris come sempre ci ha deliziato con un super gol. Dietro la linea difensiva sempre attenta e pulita guidata perfettamente da Gian. Ora siamo ad un solo punto dalla vetta ed il calendario è dalla nostra. Avanti così.</t>
  </si>
  <si>
    <t>Approccio fantastico: concentrati e cattivi al punto giusto, non concediamo nemmeno un'occasione ai nostri avversari. Primo tempo combattuto e veloce. Nella ripresa la sblocchiamo da corner con uno stacco imperioso di Vitto che svetta a centro area e insacca di forza! non passa un minuto ed Eris conquista palla in fascia su un loro errato disimpegno, si invola verso l'area avversaria, salta un uomo, dribla il portiere ed insacca: golasso!!!!! La partita praticamente finisce qui, girandola di cambi per far rifiatare qualcuno e far mettere minuti nelle gambe agli altri in attesa del triplice fischio.</t>
  </si>
  <si>
    <t>ERIS BOTTA AL PIEDE</t>
  </si>
  <si>
    <t>ENRI CONTRATTURA</t>
  </si>
  <si>
    <t>SEZZI DITO</t>
  </si>
  <si>
    <t>SALVATERRA - Sutura
 0 - 2</t>
  </si>
  <si>
    <t>ARBITRO: CILLONI</t>
  </si>
  <si>
    <t>Monti Ventu Cello</t>
  </si>
  <si>
    <t>Quando incontriamo squadre di caratura inferiore paghiamo sempre dazio a livello psicologico. Oggi nessuno che si è preso un'iniziativa, ci siamo barcamenati in una sorta di "piattezza" generale fino all'ingresso in campo di Eris che ci ha svegliato (doppio assist per i gol). Siamo stati troppo bassi con la difesa e mai propositivi sulle fasce. Dopo i gol invece è stata una passeggiata. Peccato il giallo a Gian che gli costerà la squalifica quando uscirà il bollettino.</t>
  </si>
  <si>
    <t>Di positivo stasera prendiamo i tre punti. Il resto non un granchè. Eravamo superiori fisicamente e alla fine questo ci ha aiutato a vincere: primo gol al 18' del st con Eris che si invola verso l'area avversaria, scarica a sx su Bulga che appena dentro l'area scarica un bolide che trafigge l'incolpevole portiere avversario. Il raddoppio un minuto dopo, sempre Eris che conquista palla e lancia il Brev che vinto un rimpallo a favore col loro portiere in uscita riesce ad insaccare a porta vuota. Spiccioli per Edo che comunque entra bene in partita e sfiora anche il gol!</t>
  </si>
  <si>
    <t>Sutura - OPPSEN
1 - 0</t>
  </si>
  <si>
    <t>ARBITRO: SECCHI</t>
  </si>
  <si>
    <t xml:space="preserve">Partita scorbutica, come sempre il derby. Giochiamo su un campo pesante viste le pioggie dei giorni scorsi. Partiamo bene: angoli e occasioni fioccano, Vitto di testa, il Monti in spaccata, Flaco che incrocia e sfiora l'eurogol, Eris centra la traversa su punizione...ma non passiamo. Fine primo tempo ci riassestiamo. Cambio l'assetto offensivo inserendo Brev e Lucio (escono Ventu e Wally) e da una discesa sulla destra il Flaco la mette perfetta sulla testa di Monti che incorna in rete! 1-0! Loro perdono la testa e restano in 10....ma noi da poco furbi li raggiungiamo subito: Eris si fa cacciare per offese all'avversario. Ultimi minuti in sofferenza perchè arretriamo troppo, ma alla fine usciamo meritatamente vincitori! </t>
  </si>
  <si>
    <t>Derby maschio e cattivo. 4 ammoniti e 2 espulsi, forse gestito male dall'arbitro (uno dei peggiori avuti quest'anno). In ogni caso approccio buono, ma imprecisione sotto porta: parecchi corner non sfruttati e un paio di occasioni gestite male. Però giochiamo, soffriamo e vinciamo. Nota negativa, non usiamo la testa: non è possibile perdere le staffe sopra di un gol e sopra di un uomo, rischiando di compromettere la prestazione e la vittoria. Bisogna migliorare e di molto se vogliamo farcela quando arriveramnno i play off. In ogni caso prendiamo buoni i tre punti che ci permettono di arrivare vicinissimi alla vetta del girone (se non al primato!)</t>
  </si>
  <si>
    <t>Campionato DINAZZANO</t>
  </si>
  <si>
    <t xml:space="preserve"> Sutura - AMBROSIANA
1 - 1 </t>
  </si>
  <si>
    <t>Cello Ventu Eris</t>
  </si>
  <si>
    <t>CI. AV 5875131</t>
  </si>
  <si>
    <t>Partita combattuta, resa cattiva da una direzione arbitrale a mio avviso non perfetta. Primo tempo avaro di emozioni se si escludono un paio di calci d'angolo. Nessuna parata da parte dei portieri. Nella ripresa al 10' espulso Gian per aver ripetutamente chiesto spiegazioni al direttore di gara (peccato che era capitano!) quindi restiamo in 10. Dopo un minuto si fa male Nico (speriamo nulla di grave...). quindi dentro Luca Brev con Bulga centrale dietro. A centrocampo spazio a Zinho, unica punta Cello che nonostante un ginocchio dolorante stringe i denti. Al 17' passiamo con un gran tiro da fuori di Wally che si insacca tra le mani del portiere. A questo punto abbiamo il match in mano, peccato che a 5' dalla fine un rilancio lungo viene lasciato rimbalzare, Abi e il Rosso non si capiscono, ed il retropassaggio di testa finisce in rete. un pò di nervosismo finale con qualche ammonito di troppo, poi triplice fischio.</t>
  </si>
  <si>
    <t>Partita combattuta con rare palle gol. Buon approccio e buona tenuta del campo, abbiamo alternato anche un buon palleggio e siamo usciti in fraseggio da situazioni complesse. Rimasti in 10 per espulsione (ingiusta) di Gian riusciamo a trovare un buon assetto e passiamo inaspettatamente in vantaggio con un bolide di Wally! Reggiamo bene l'urto, possiamo portarla a casa, ma un'incomprensione Abi-Rosso permette il loro pari: classico autogol. Sono comunque contento dato che passiamo come primi del girone e saltiamo gli ottavi di finale. Peccato che i nostri 8 punti finali forse non basteranno per giocarli tra le mura amiche.</t>
  </si>
  <si>
    <t>NICO GINOCCHIO</t>
  </si>
  <si>
    <t>Coppa CSI BORETTO</t>
  </si>
  <si>
    <t>ARBITRO: DE BIASI</t>
  </si>
  <si>
    <t>Sutura - DINAZZANO
0 - 0</t>
  </si>
  <si>
    <t>Franz  Robby Bulga Abi</t>
  </si>
  <si>
    <t>Lucio Brev Zinho</t>
  </si>
  <si>
    <t>Gioco non brillante, ma viste le assenze ed i cambi è parzialmente giustificato: il carattere lo mettiamo sempre, la testa a volte la lasciamo negli spogliatoi. Vorrei dagli esterni movimenti diversi, più tagli verso il centro, vorrei più lucidità sotto porta, vorrei più giocate in profondità dai centrocampisti. In settimana lavoreremo su questo. Da limitare anche i black out da rimesse laterali, abbiamo preso un'infilata in contropiede da rimessa a metà campo....Da verificare anche Robby, due svarioni centrali rischiano di farci subire gol. Sono tutti aspetti da migliorare. Ora però ci godiamo il primo posto in solitaria a tre giornate dal termine.</t>
  </si>
  <si>
    <t>1/4 Fin.Coppa Reg. PORTOVERRARA</t>
  </si>
  <si>
    <t>BORETTO</t>
  </si>
  <si>
    <t>Campionato ARCICADE'</t>
  </si>
  <si>
    <t>Siamo rimaneggiati in ogni reparto: dietro coppia centrale Bulga-Robby, a centrocampo spazio a Fabio con ai lati incontristi Guerro e Wally, Zinho a ricoprire il ruolo di trequarti che parte da sinistra. Siamo un po’ contratti e lasciamo spazio al Dinazzano nei primi 10'. Poi prendiamo campo ed arriviamo a un paio di buone conclusioni dalla distanza alte. Abbiamo un'occasionissima con Brev imbeccato da una cavalcata fantastica di Lucio che pennella in mezzo alla perfezione: il Brev spara alle stelle da cinque metri. A inizio secondo tempo esce Fabio per Vitto, prendiamo possesso della palla e giochiamo perennemente nella loro metà campo, altre buone iniziative di Lucio sulla fascia dove nascono le azioni più pericolose:altro cross in mezzo per il Brev che si mangia un altro gol fatto. C'è spazio anche per recriminare su un contatto di Monti in area che il direttore non giudica falloso. Pareggio che ci proietta in vetta da soli a tre giornate dal termine.</t>
  </si>
  <si>
    <t>Robby Guerro Gian Abi</t>
  </si>
  <si>
    <t>Wally Vitto Zinho</t>
  </si>
  <si>
    <t>BORETTO - Sutura 
0 - 0</t>
  </si>
  <si>
    <t>ARBITRO: PASTARINI</t>
  </si>
  <si>
    <t xml:space="preserve">Impegno di Coppa Csi contro realtà di altro girone. Faccio un po’ di turnover lasciando a riposo Franz e Bulga. Guerro centrale dietro sciovina un ìa eccelente prestazione con accanto un Gian perfetto. A centrocampo buona prova dei ragazzi in fatto di grinta, ma pecchiamo in costruzione sono poche le palle filtranti per i tagli in profondità. Abbiamo il pallino del gioco e non rischiamo mai, come sempre del resto. Dobbiamo gestire meglio gli spazi in mezzo ed essere più tranquilli. Ad inizio ripresa gran volata di Lucio sulla destra e palla in mezzo per il Brev che spara alle stelle da due  metri...Cinque minuti dopo gran palla di Eris filtrante x Lucio che spara a rete ma il portiere fa un intervento super. di grandi occasioni non ne abbiamo più anche se il pallino resta sempre in mano nostra. Poi un po di minutaggio per tutti in modo da arrivare pronti per le prossime sfide </t>
  </si>
  <si>
    <t>Monti Ventu Lucio</t>
  </si>
  <si>
    <t>Guerro Vitto Bulga</t>
  </si>
  <si>
    <t>Campo duro e sconnesso che non permette giocate rasoterra. Il gioco ancora non è fluido ma dimostriamo in ogni occasione di essere padroni della situazione, zero rischi difensivi e due palle gol a partita. Le occasioni da gol le abbiamo ma è un "periodo no" per gli attaccanti che vanno in bianco. Difemsivamente non concediamo nulla ed è cosa molto importante. In Coppa ora siamo in testa al girone a pari punti col Boretto ma attendiamo i nostri avversari tra le mura amiche e col campo a favore abbiamo tutte le carte in regola per vincere il girone.</t>
  </si>
  <si>
    <t>Partiamo contratti, anche se abbiamo una nitida palla gol non sfruttata da Lucio. Poi black-out a livello di posizioni in campo e di gioco, per tutto il primo tempo dove non riusciamo a prendere le misure. Gian si infortuna al 25' del primo tempo e scalo Bulga dietro (ottima prova la sua). Robby troppo timido a destra, e Cello in giornata no alto a sinistra. Per il resto, nella ripresa buona reazione alle mie parole nello spogliatoio. Occasionissima per il BRev che non centra la porta, e un gol annullato nel finale per fuorigioco. Un passo indietro rispetto a Cadè certo, ma continuiamo a non prendere gol e a non concedere nulla ai nostri avversari che ci hanno fatto i complimenti a fine partita.</t>
  </si>
  <si>
    <t>SANPELLEGRINO</t>
  </si>
  <si>
    <t>Bellissimo approccio alla sfida e primo tempo sugli scudi: li teniamo nella loro metà campo e gestiamo il possesso come voglio io.  Franz propositivo sulla fascia ed Eris finalmente calato nella realtà Sutura. Al 14' è proprio Franz che recupera palla in fascia, serve Cello che imbecca Eris smarcato sulla sinistra, stop e tiro che si infila alle spalle del portiere. E' l'1-0 che porteremo a fine match. In realtà al 5' della ripresa potremmo chiuderla con Cello che s'invola e a tu per tu col portiere gli spara addosso, la palla arriva sui piedi del Brev che veramente da un metro (!) incredibilmente tira alto. Da lì in poi arretriamo un pò troppo il baricentro e veniamo schiacciati nella nostra metà campo, ma non corriamo nessun rischio neanche quando restiamo in 10 per l'espulsione del Flaco a 5 dal termine.</t>
  </si>
  <si>
    <t>ARBITRO:  CHIARI</t>
  </si>
  <si>
    <t>S.PELLEGRINO - Sutura
0 - 0</t>
  </si>
  <si>
    <t>Commento tecnico a questa partita non mi sento di farlo dal momento che il terreno di gioco non ha reso possibile neanche una giocata: un campo di patate era meglio. L'approccio e la voglia non sono mancati, ma non sono sufficenti quando i terreni sono pessimi. tra l'altro paghiamo dazio alla sorte con tre infortunati: Gian muscolare, Flaco e Monti caviglia.</t>
  </si>
  <si>
    <t>Altro risultato ad occhiali. Non prendiamo gol ma non ne facciamo. Non segnalo nemmeno un'azione dato che non ci sono stati tiri in porta né da una parte né dall'altra. Ingiocabile. La nota negativa è che paghiamo dazio con gli infortuni nel momento chiave della stagione...si fermano Gian, Monti ed il Flaco, speriamo nulla di grave...</t>
  </si>
  <si>
    <t>MONTI CAVIGLIA</t>
  </si>
  <si>
    <t>FLACO CAVIGLIA</t>
  </si>
  <si>
    <t>GIAN SCIATICA</t>
  </si>
  <si>
    <t>PORTOVERRARA</t>
  </si>
  <si>
    <t>Franz Fabio Gian Abi</t>
  </si>
  <si>
    <t xml:space="preserve">Sutura - ARCICADE'
2 - 0 </t>
  </si>
  <si>
    <t>Monti Lucio</t>
  </si>
  <si>
    <t>ARBITRO: CARLUCCI</t>
  </si>
  <si>
    <t>Partiamo molto bene, padroni del campo da subito: buone iniziative di Eris che disegna un assit magistrale che il Monti pur con uno stop acrobatico non sfrutta a dovere, e di Zinho (che mette in movimento Eris). Nell'intervallo facciamo quadrato e rientriamo con quella voglia di vincere che ci era mancata nelle precedenti partite. Al 5' Lucio si catapulta in velocità verso la porta, viene steso ma l'arbitro concede vantaggio dato che la palla arriva a Wally che con un siluro appena dentro l'area toglie le ragnatele all'incrocio! Lucio dà forfait ed entra Cello: tanta corsa e tanta grinta. Il tempo di una traversa di Zinho con la maledetta su punizione, poi qualche cambio (Brev-Robby-Ventu): e dalla nuova coppia d'attacco nasce il raddoppio, Brev si invola sulla destra, la mette al centro dove Ventu insacca a porta vuota! Giusto il tempo per un paio di cartellini evitabilissimi poi triplice fischio che ci proietta in vetta al girone!</t>
  </si>
  <si>
    <t xml:space="preserve">Grandissima prova sia a livello tecnico che caratteriale. Cattivi, precisi, fisicamente in palla. Zero rischi corsi ed una quantità notevole di palle gol, soprattutto da palla inattiva. Siamo a livello fisico e a livello mentale messi molto bene, ora coi attende Portoverrara, un esame difficile ma al quale arriviamo pronti. Da rivedere le rimesse laterali sulle quali siamo spesso imprecisi. Purtroppo cattive notizie dall'infermeria con Lucio che sarà costretto ad uno stop per distorsione alla caviglia. </t>
  </si>
  <si>
    <t>LUCIO CAVIGLIA</t>
  </si>
  <si>
    <t>R7</t>
  </si>
  <si>
    <t>R4</t>
  </si>
  <si>
    <t>R2</t>
  </si>
  <si>
    <t>R5</t>
  </si>
  <si>
    <t>R1</t>
  </si>
  <si>
    <t>R6</t>
  </si>
  <si>
    <t>R3</t>
  </si>
  <si>
    <t>R8</t>
  </si>
  <si>
    <t>R9</t>
  </si>
  <si>
    <t>_</t>
  </si>
  <si>
    <t>CARROZZERIA</t>
  </si>
  <si>
    <t>1/2 Fin.Coppa Reg. AMBROSIANA</t>
  </si>
  <si>
    <t>COPPA 1/2 FINALE</t>
  </si>
  <si>
    <t xml:space="preserve">PORTOVERRARA - Sutura 
0 - 1 </t>
  </si>
  <si>
    <t>ARBITRO: TERNA DI BO</t>
  </si>
  <si>
    <t>Franz Nico Flaco Abi</t>
  </si>
  <si>
    <t>Monti Brev</t>
  </si>
  <si>
    <t xml:space="preserve">Che dire: risultato storico per la società. Approdiamo in semifinale del campionato regionale dopo una partita sofferta e di contenimento ma giocata con cuore, grinta, intelligenza. Soddisfatto ampiamente di come abbiamo approcciato al match e di come ci siamo disposti contro un avversario che alla fine abbiamo scoperto avere molti ex giocatori di categoria superiore. Bellissima trasferta in pullman, conclusa con super grigliata sotto lo stadio. Unica nota stonata Robby che ha rifiutato il cambio.... </t>
  </si>
  <si>
    <t>Difesa con centrali il Flaco e Nico che rientra dall'infortunio, centrocampo di duri con Wally-Vitto-Guerro, Eris sulla trequarti dietro a Brev e Monti. Ci mettono subito in difficoltà giocando con due attaccanti larghi e un finto centravanti: a centrocampo soffriamo un pò, ma in ripartenza facciamo male. Al 15' palla gol per il Brev che si trova solo davanti al portiere ma cincischia e si mangia un gol clamorso. Il pallino è in mano loro ma di rischi veri non ne corriamo quasi mai. Al 29' in ripartenza, Eris imbecca in profondità Monti che di rasoterra ci porta in vantaggio! Sarà il gol decisivo. Nella ripresa abbasso un pò Vitto come schermo in marcatura sul loro finto centravanti ed Eris in mezzo ai due interni, reggiamo meglio ma siamo bassissimi. A 5' dalla fine una super parata del Rosso che con un balzo sotto la traversa salva il risultato e ci permette di rientrare negli spogliatoi a festeggiare per questa storica impresa per la nostra società!</t>
  </si>
  <si>
    <t>ROBBY RIFIUTA CAMBIO</t>
  </si>
  <si>
    <t>Brev Ventu</t>
  </si>
  <si>
    <t xml:space="preserve">Sutura - CARR.IOTTI
0 - 0 </t>
  </si>
  <si>
    <t>ARBITRO: PORTIOLI</t>
  </si>
  <si>
    <t>Wally Cap Gian Abi</t>
  </si>
  <si>
    <t>Guerro Vitto Zinho</t>
  </si>
  <si>
    <t>Forse la testa non era sintonizzata in pieno dopo le energie mentali spese mercoledì in coppa. Prestazione nel complesso buona, ma continuiamo a sbagliare gol là davanti. Brev è entrato in un tunnel che non lascia intravedere la luce… Dietro siamo solidi anche se oggi abbiamo concesso una palla gol pulita. In mezzo un buonissimo Vitto e un Sezzi che finchè il fisico lo sorregge può fare la differenza. Per uil resto da segnalarfe il forfait di Robby alle 18:00 con una scusa (a cui non so se credere o meno) che mi fa stravolgere tutta la formazione....</t>
  </si>
  <si>
    <t>Partita buona, nonostante tutto sia già deciso. Concediamo qualcosa, ma fortunatamente la mira degli avversari è imprecisa e poi abbiamo il Rosso che fa una super parata su un gran colpo di testa. Noi abbiamo una bella occasione col Brev che si incespica davanti al portiere poi soliti innumerevoli calci d'angolo non sfruttati. Per il resto nulla da segnalare se non il rientro di Paolozzo con 50 minuti di buon livello, un pò di minutaggio per Edo trequartista anche se è troppo leggero, manca di grinta. Wally buona prova sulla destra, così come il Guerro centrale difensivo. Ora attendiamo la settimana di coppa provinciale sperando di gonfiare la rete più volte già Giovedì! Dajeee</t>
  </si>
  <si>
    <t xml:space="preserve">Sutura - VEZZANO
 3 - 0 a tavolino </t>
  </si>
  <si>
    <t>PARTITA NON GIOCATA PER LUTTO: E' MORTA LA CAMERIERA DELLA LORO PIZZERIA.</t>
  </si>
  <si>
    <t xml:space="preserve">1/8 andata LA VECCHIA </t>
  </si>
  <si>
    <t xml:space="preserve">1/8 ritorno LA VECCHIA </t>
  </si>
  <si>
    <t>1/8 FINALE ANDATA</t>
  </si>
  <si>
    <t>1/8 FINALE RITORNO</t>
  </si>
  <si>
    <t>LA VECCHIA</t>
  </si>
  <si>
    <t>ARBITRO: -</t>
  </si>
  <si>
    <t xml:space="preserve">CASO BREV </t>
  </si>
  <si>
    <t>Brev Monti</t>
  </si>
  <si>
    <t>Franz Bulga Nico Abi</t>
  </si>
  <si>
    <t xml:space="preserve">Sutura - LA VECCHIA
1 - 0 </t>
  </si>
  <si>
    <t>ARBITRO: SERMOLINO</t>
  </si>
  <si>
    <t>Andata degli Ottavi di finale, giocata in casa causa inversione. Partiamo contratti e lasciamo campo agli avversari: solito avvio in punta di piedi. Siamo troppo leziosi e molli nei contrasti. Qualche calcio d'angolo che però non sfruttiamo a dovere (come ormai capita da un pò) finchè da una rimessa laterale sulla sinistra scambio Abi-Zinho con Abi che arriva al cross perfetto per il Brev che a centro area incorna in rete. Sarà l'unico gol dell'incontro. Purtroppo non abbiamo interpretato in maniera corretta l'incontro e regalato campo agli avversari. Squadra di picchiatori e fabbri, con alcune individualità davanti ben controllate però dalla nostra difesa. Al ritorno sarà una battaglia, sarà durissima su un campo piccolo dove non sarà assolutamente facile giocare.</t>
  </si>
  <si>
    <t>Partita affrontata in punta di piedi. Avremmo dovuto metterci più carattere e cattiveria, invece siamo stati leggeri. Loro sempre più cattivi e decisi di noi, la differenza sostanziale è questa. Spero di non dover rimpiangere qualcosa al ritorno… Loro sono comunque alla nostra portata,  se affrontiamo concentrati il ritorno, ma bisogna stare con gli occhi aperti</t>
  </si>
  <si>
    <t>R10</t>
  </si>
  <si>
    <t>R11</t>
  </si>
  <si>
    <t>CAMBI IPOTESI</t>
  </si>
  <si>
    <t>Guerro x Franz con Wally terzino</t>
  </si>
  <si>
    <t>Cellolo x Brev o Monti</t>
  </si>
  <si>
    <t>Luz x Brev o Monti</t>
  </si>
  <si>
    <t>Paolo x Brev o Monti o Flaco</t>
  </si>
  <si>
    <t>ARBITRO: TERNA DI CESENA</t>
  </si>
  <si>
    <t>Nico x Cap (oppure arretro il Flaco e metto Guerro o Zinho)</t>
  </si>
  <si>
    <t>Zinho x Vitto (con Flaco centrale) oppure x Flaco</t>
  </si>
  <si>
    <t>Terna arbitrale perfetta, non ha sbagliato nulla. Loro squadra giovane, molta corsa e tanta aggressività: però abbiamo dimostrato per la terza volta su tre partite, di essere superiori. Adesso godiamoci il momento e prepariamoci al'ultimo atto della competizione. Senza mollare nulla, già venerdì ci aspetterà una battaglia.</t>
  </si>
  <si>
    <t xml:space="preserve">Siamo approdati in finale dopo una partita ben giocata, una squadra unita che ha lottato e sofferto, dimostrando una solidità difensiva pazzesca, con un Gian stratosferico e un Fabio non da meno. Due traverse di Eris su punizione, e una superiorità a livello di gioco, fanno si che meritatamente portiamo a casa un risultato storico per la nostra società, la finalissima regionale, tanta roba!
La risolve Zinho con un calcio di punizione fantascentifico a cinque dalla fine.
Sono stati lo spirito di squadra e l’approccio che mi hanno colpito stasera. Unico neo l'ammonizione a tempo scaduto di Eris che sarà squalificato per la finale (poteva evitarla). Non abbiamo vinto ancora nulla...ma la strada è quella giusta!
</t>
  </si>
  <si>
    <t>COPPA FINALE</t>
  </si>
  <si>
    <t>VILLANOVA</t>
  </si>
  <si>
    <t>Franz Nico Gian Wally</t>
  </si>
  <si>
    <t>1/4 FINALE ANDATA</t>
  </si>
  <si>
    <t>1/4 FINALE RITORNO</t>
  </si>
  <si>
    <t xml:space="preserve">LA VECCHIA - Sutura  
1 - 2 </t>
  </si>
  <si>
    <t>Lucio</t>
  </si>
  <si>
    <t>Zinho Paolo</t>
  </si>
  <si>
    <t>Commenti tecnici sulla partita di oggi non ne faccio dal momento che non si è gicato a pallone: solo a buttare il pallone avanti in una specie di flipper dove fisicità e grinta hanno deciso il match. La squadra, portata a giocare, in un campo stretto e lungo si è snaturata adattandosi all'avversario- Dimostrazione di forza estrema, in un contesto ambientale in cui un gruppo non formato avrebbe potuto soccombere. Ora sotto con i quarti di Finale!</t>
  </si>
  <si>
    <t>Penso che oggi i ragazzi abbiano dimostrato di essere un gruppo unito ed eccezionale. Tanta coesione e tanta grinta verso l'unico obiettivo: passare il turno. Parte del merito è anche mio oggi, non lo nego. Ho cambiato qualcosa, mettendo Vitto a fare da filtro davanti alla difesa, e poi tre centrocampisti a protezione. Paolo da raccordo tra centrocampo e Lucio unica punta là davanti. E' battaglia dal primo minuto in poi. La sblocchiamo al 5' da corner, Zinho pennella per Nico che di testa incorna in rete, poi rimpalli, contrasti, botte e niente calcio. Loro pareggiano al 20 st', un Franz non perfetto in copertura si perde il loro laterale che con un tiro imprendibile insacca all'angolino: Rosso torna a subire gol dopo più di 800 minuti in campionato. Da quel momento non corriamo più rischi, e invece sfruttiamo una ripartenza con Monti-Guerro che serve aZinho al limite: parabola perfetta che chiude la sfida a cinque dal termine!</t>
  </si>
  <si>
    <t>MELETOLESE</t>
  </si>
  <si>
    <t>1/2 FINALE</t>
  </si>
  <si>
    <t>1/4 andata MELETOLESE</t>
  </si>
  <si>
    <t>1/4 ritorno MELETOLESE</t>
  </si>
  <si>
    <t>Cellolo x Brev</t>
  </si>
  <si>
    <t>Luz x Monti</t>
  </si>
  <si>
    <t>Wally x Guerro o per un terzino</t>
  </si>
  <si>
    <t>Robby x un terzino</t>
  </si>
  <si>
    <t>Flaco per Vitto o per un interno</t>
  </si>
  <si>
    <t>Paolo x Zinho (Luz e Cellolo larghi, Paolo falso9)</t>
  </si>
  <si>
    <t>Guerro Vitto Eris</t>
  </si>
  <si>
    <t>Zinho</t>
  </si>
  <si>
    <t xml:space="preserve">MELETOLESE - Sutura 
0 - 2 </t>
  </si>
  <si>
    <t>ARBITRO: BALDANZA</t>
  </si>
  <si>
    <t>GIAN CONTRATTURA</t>
  </si>
  <si>
    <t>LUCIO POLPACCIO</t>
  </si>
  <si>
    <t>Ottima prova della squadra, sempre padrona del gioco, messa in campo bene e con una grinta mostruosa. Ipotecato il passaggio del turno anche se al ritorno bisognerà stare con gli occhi aperti. Felice per il gol di Luco che si è sbloccato, dispiaciuto per i tanti infortuni che condizioneranno la settimana decisiva dell'anno. Speriamo che Gian riesca a recuperare per la finale del regionale.</t>
  </si>
  <si>
    <t xml:space="preserve">ERIS E MONTI CAVIGLIA </t>
  </si>
  <si>
    <t>Cambio qualcosa a centrocampo dove arretro Eris interno in modo che possa toccare più palloni ed essere nel vivo del gioco. Zinho dietro le punte, Brev e Monti. Partiamo e bam…Gian dopo 5 minuti è stirato: dentro il Flaco. Non cambiamo atteggiamento. Qualche corner pericoloso, poi da una punizione laterale battuta da Eris, gran stacco del Brev che insacca di testa. Chiudiamo il tempo in vantaggio. Esce Monti (caviglia Ko) dentro Paolo (buon apporto), poi metto Luz a fare reparto da solo: ed è proprio su un lancio di Paolo che Lucio si invola bruciando l'avversario e solo davanti al portiere lo infila col "cucchiaio". Tempo per un'altra volata con espulsione del portiere avversario e col Rosso che salva un gol con una paratissima. Primo round a noi! Lunedì si replica.</t>
  </si>
  <si>
    <t>Monti x Brev al 35'</t>
  </si>
  <si>
    <t xml:space="preserve">Ventu x Luz </t>
  </si>
  <si>
    <t>Zinho x Paolo</t>
  </si>
  <si>
    <t xml:space="preserve">Guerro x Wally </t>
  </si>
  <si>
    <t>Flaco x Cap</t>
  </si>
  <si>
    <t>Robby Fabio Nico Abi</t>
  </si>
  <si>
    <t>Wally Vitto Eris</t>
  </si>
  <si>
    <t>Brev Lucio</t>
  </si>
  <si>
    <t xml:space="preserve">Sutura - MELETOLESE
1 - 1 </t>
  </si>
  <si>
    <t>ARBITRO: TERNA DI RIMINI</t>
  </si>
  <si>
    <t>FABIO BOTTA IN TESTA</t>
  </si>
  <si>
    <t>Temevo un approccio sbagliato dopo il risultato dell'andata. Smentito da buona parte del gruppo: solo alcuni (Monti, Zinho, Ventu) non hanno avuto un buon impatto quando entrati in campo). Soddisfatto della prova, non abbiamo mai rischiato ed abbiamo preso gol su rigore dopo essere passati in vantaggio a pochi minuti dal termine: rilassamento psicologico. Quarto anno di fila in cui raggiungiamo le semifinali del torneo provinciale PAZZESCO! Mercoledì e sabato altre due battaglie si avvicinano...</t>
  </si>
  <si>
    <t>Buona prova di squadra, padroni del campo senza mai subire troppo, abbiamo le migliori occasioni con il bomber Brev che però stasera pecca di imprecisione: due colpi di testa che non trovano lo specchio. Loro non tirano praticamente mai e ci limitiamo a controllarli. Cerco di fare un minimo di turnover in vista dei prossimi impegni ravvicinati, la squadra non accusa i cambi degli interpreti a dimostrazione che il gruppo quest'anno fa la differenza! La sblocca una magia di Eris a 5 minuti dalla fine: interno sinistro a giro sul secondo palo, super golasso! A quel punto ci rilassiamo e non va bene...commettiamo fallo in area e giustamente veniamo puniti. E' 1-1 che in virtù della nostra vittoria all'andata ci proietta alle semifinali. Grandi grandi grandi!!</t>
  </si>
  <si>
    <t>WALLY x ABI al 35'</t>
  </si>
  <si>
    <t>PAOLO x ZI al 45'</t>
  </si>
  <si>
    <t>VENTU x MONTI al 40'</t>
  </si>
  <si>
    <t>LUZ</t>
  </si>
  <si>
    <t xml:space="preserve">GERRY x </t>
  </si>
  <si>
    <t>EDO x</t>
  </si>
  <si>
    <t>Franz Robby Bulga Abi</t>
  </si>
  <si>
    <t>Monti Cello</t>
  </si>
  <si>
    <t>Sutura - BORETTO
0  - 4</t>
  </si>
  <si>
    <t>ARBITRO: GIROLDINI</t>
  </si>
  <si>
    <t xml:space="preserve">A </t>
  </si>
  <si>
    <t>Brutta prova, a livello mentale spero bnon ci siano strascichi. Già dal riscaldamento clima vacanziero. E' una cosa che mi lascia perplesso. Atteggiamento inaccettabile, ma ormai è andata. E' necessario resettare al più presto quanto accaduto e ritrovare la serenità mentale necessaria per affrontare una finale.</t>
  </si>
  <si>
    <t>La peggior partita della mia gestione. La testa era probabilmente già a sabato, ma non basta a giustificare i 4 gol incassati. Ha perso il gruppo, anche se singolarmente si sono visti i palesi difetti di qualcuno: Robby improponibile, Zinho svogliato, Monti zoppicante. Il primo gol nasce da un cross sbagliato che sorprende Rosso, ma è il secondo a tagliarci le gambe. Ora resettiamo velocemente tutto. La nostra stagione non finisce qui</t>
  </si>
  <si>
    <t xml:space="preserve">Finale Coppa Reg. CASTENASO VILLANOVA </t>
  </si>
  <si>
    <t>Gian non ce la fa: arretro il Cap e dentro Zinho</t>
  </si>
  <si>
    <t>Cap e Gian non ce la fanno: dietro Flaco e Nico, Paolo interno, Zinho 3/4, Luz punta</t>
  </si>
  <si>
    <t>Brev non riesce: Luz punta</t>
  </si>
  <si>
    <t>Cap non ce la fa: ipotesi Zinho e stesso modulo oppure Luz (due punte)</t>
  </si>
  <si>
    <t>Sutura - VILLANOVA
0 - 1</t>
  </si>
  <si>
    <t>Cap Paolo</t>
  </si>
  <si>
    <t>Brev</t>
  </si>
  <si>
    <t>Purtroppo è andata male: prestazione immensa dei ragazzi che avrebbero meritato la vittoria, ma il calcio è così. Il gol decisivo arriva al 20': Gian si infortuna ed io chiedo il cambio al guardialinee mentre Gian si avvicina alla panchina. Loro battono senza aspettare la sostituzione e ci infilano centralmente. Poco fair-play da parte di questi pezzi di fango e pessima gestione della situazione da parte della terna. Andati sotto facciamo la partita fino alla fine e li teniamo là, ma tra imprecisione e sfortuna non riusciamo a rimetterla in piedi. Peccato, perchè abbiamo dimostrato di meritare il titolo ed invece torniamo a casa con l'ennesima coppa per i secondi.</t>
  </si>
  <si>
    <t>Tatticamente impeccabili con vitto davanti alla difesa euna linea a tre a protezione (col Cap in mezzo). Paolo sulla 3/4 e Brev unica punta. Potevamo sbloccarla subito, ma non sfruttiamo l'occasione. Poi il Brev si divora un gol allo scadere del primo tempo e non si risolleva più. Dispiace x i ragazzi, meritavano questa gioia.</t>
  </si>
  <si>
    <t>BREV CONTRATTURA</t>
  </si>
  <si>
    <t>POVIGLIO</t>
  </si>
  <si>
    <t>VITTO GINOCCHIO</t>
  </si>
  <si>
    <t>PAOLO COSTOLE</t>
  </si>
  <si>
    <t>1/2 FINALE POVIGLIO</t>
  </si>
  <si>
    <t>GIAN STIRAMENTO</t>
  </si>
  <si>
    <t>Cap non ce la fa: Flaco centrale e Zinho o Guerro Interno</t>
  </si>
  <si>
    <t>Vitto non ce la fa: Cap o Flaco centrale e dentro uno tra Guerro o Zinho</t>
  </si>
  <si>
    <t>Ventu per il Brev in vista di rigori</t>
  </si>
  <si>
    <t>Chiusura</t>
  </si>
  <si>
    <t>Franz Nico Cap Abi</t>
  </si>
  <si>
    <t>Zinho Eris</t>
  </si>
  <si>
    <t xml:space="preserve">Complimenti alla squadra che ha affrontatola partita nella maniera giusta. Purtroppo gli episodi ci hanno detto male anche quest'anno: fallo sul primo gol, poi il nostro palo che dopo aver preso la testa del portiere esce, ed infine il rimpallo con l'arbitro a centrocampo che permette agli avversari di raddoppiare. Brucia perchè ci fermiamo anche quest'anno in semifinale ma il gruppo c'è e le premesse per l'anno prossimo sono buone. </t>
  </si>
  <si>
    <t>Partita comunque ben giocata di fronte ad un'ottima compagine, era una sorta di finale anticipata. Parrtiamo con una sola punta, ma l'atteggiamento non paga dato che Lucio resta troppo isolato. Andiamo sotto al 20': Abi ed un avversario si strattonano in fascia, sarebbe fallo ma l'arbitro lascia correre, cross in mezzo e da due metri Dominguez segna. Non molliamo un centimetro, cambio modulo (Vitto infortunato) sposto Cap centrale a centrocampo, Flaco dietro e Metto il Brev accanto a Luz, abbiamo un paio di occasioni per pareggiare, un colpo di testa del Brev, una punizione di Eris, il palo del Cap che era praticamente dentro...quest'anno gira così, speriamo che svolti.... A cinque dalla fine raddoppiano con una triangolazione al limite Alberici-Dominguez. C'è tempo per una doppia espulsione finale Eris-Lo Samba...poi doccia e sipario</t>
  </si>
  <si>
    <t>Sutura - POVIGLIO
0 - 2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</si>
</sst>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mmm\-yy"/>
    <numFmt numFmtId="165" formatCode="d\-mmm"/>
  </numFmts>
  <fonts count="28" x14ac:knownFonts="1">
    <font>
      <sz val="10"/>
      <name val="Arial"/>
    </font>
    <font>
      <sz val="10"/>
      <name val="Arial"/>
      <family val="2"/>
    </font>
    <font>
      <b/>
      <sz val="8"/>
      <name val="Comic Sans MS"/>
      <family val="4"/>
    </font>
    <font>
      <sz val="8"/>
      <name val="Comic Sans MS"/>
      <family val="4"/>
    </font>
    <font>
      <sz val="10"/>
      <name val="Arial"/>
      <family val="2"/>
    </font>
    <font>
      <u/>
      <sz val="10"/>
      <color indexed="12"/>
      <name val="Arial"/>
      <family val="2"/>
    </font>
    <font>
      <b/>
      <sz val="9"/>
      <name val="Comic Sans MS"/>
      <family val="4"/>
    </font>
    <font>
      <b/>
      <sz val="11"/>
      <name val="Comic Sans MS"/>
      <family val="4"/>
    </font>
    <font>
      <sz val="8"/>
      <name val="Arial"/>
      <family val="2"/>
    </font>
    <font>
      <sz val="10"/>
      <name val="Tahoma"/>
      <family val="2"/>
    </font>
    <font>
      <b/>
      <sz val="12"/>
      <name val="Tahoma"/>
      <family val="2"/>
    </font>
    <font>
      <b/>
      <sz val="10"/>
      <color indexed="9"/>
      <name val="Tahoma"/>
      <family val="2"/>
    </font>
    <font>
      <b/>
      <sz val="20"/>
      <name val="Tahoma"/>
      <family val="2"/>
    </font>
    <font>
      <sz val="18"/>
      <name val="Tahoma"/>
      <family val="2"/>
    </font>
    <font>
      <b/>
      <sz val="10"/>
      <name val="Tahoma"/>
      <family val="2"/>
    </font>
    <font>
      <b/>
      <sz val="14"/>
      <name val="Tahoma"/>
      <family val="2"/>
    </font>
    <font>
      <b/>
      <sz val="18"/>
      <color indexed="9"/>
      <name val="Tahoma"/>
      <family val="2"/>
    </font>
    <font>
      <sz val="16"/>
      <name val="Tahoma"/>
      <family val="2"/>
    </font>
    <font>
      <b/>
      <sz val="16"/>
      <name val="Tahoma"/>
      <family val="2"/>
    </font>
    <font>
      <sz val="14"/>
      <name val="Tahoma"/>
      <family val="2"/>
    </font>
    <font>
      <b/>
      <sz val="12"/>
      <name val="Times New Roman"/>
      <family val="1"/>
    </font>
    <font>
      <sz val="8"/>
      <color indexed="10"/>
      <name val="Comic Sans MS"/>
      <family val="4"/>
    </font>
    <font>
      <b/>
      <sz val="10"/>
      <name val="Arial"/>
      <family val="2"/>
    </font>
    <font>
      <sz val="8"/>
      <color indexed="10"/>
      <name val="Comic Sans MS"/>
      <family val="4"/>
    </font>
    <font>
      <sz val="12"/>
      <name val="Comic Sans MS"/>
      <family val="4"/>
    </font>
    <font>
      <sz val="8"/>
      <name val="Arial"/>
      <family val="2"/>
    </font>
    <font>
      <sz val="8"/>
      <color indexed="10"/>
      <name val="Comic Sans MS"/>
      <family val="4"/>
    </font>
    <font>
      <sz val="8"/>
      <color rgb="FFFF0000"/>
      <name val="Comic Sans MS"/>
      <family val="4"/>
    </font>
  </fonts>
  <fills count="1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53"/>
        <bgColor indexed="64"/>
      </patternFill>
    </fill>
    <fill>
      <patternFill patternType="solid">
        <fgColor indexed="17"/>
        <bgColor indexed="64"/>
      </patternFill>
    </fill>
    <fill>
      <patternFill patternType="solid">
        <fgColor indexed="13"/>
        <bgColor indexed="64"/>
      </patternFill>
    </fill>
    <fill>
      <patternFill patternType="solid">
        <fgColor indexed="47"/>
        <bgColor indexed="64"/>
      </patternFill>
    </fill>
    <fill>
      <patternFill patternType="solid">
        <fgColor indexed="22"/>
        <bgColor indexed="64"/>
      </patternFill>
    </fill>
    <fill>
      <patternFill patternType="solid">
        <fgColor indexed="40"/>
        <bgColor indexed="64"/>
      </patternFill>
    </fill>
    <fill>
      <patternFill patternType="solid">
        <fgColor indexed="51"/>
        <bgColor indexed="64"/>
      </patternFill>
    </fill>
    <fill>
      <patternFill patternType="solid">
        <fgColor indexed="5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rgb="FFFFFF00"/>
        <bgColor indexed="64"/>
      </patternFill>
    </fill>
    <fill>
      <patternFill patternType="solid">
        <fgColor theme="9" tint="-0.249977111117893"/>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9"/>
      </left>
      <right style="medium">
        <color indexed="64"/>
      </right>
      <top style="medium">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s>
  <cellStyleXfs count="3">
    <xf numFmtId="0" fontId="0" fillId="0" borderId="0"/>
    <xf numFmtId="0" fontId="5" fillId="0" borderId="0" applyNumberFormat="0" applyFill="0" applyBorder="0" applyAlignment="0" applyProtection="0">
      <alignment vertical="top"/>
      <protection locked="0"/>
    </xf>
    <xf numFmtId="43" fontId="1" fillId="0" borderId="0" applyFont="0" applyFill="0" applyBorder="0" applyAlignment="0" applyProtection="0"/>
  </cellStyleXfs>
  <cellXfs count="414">
    <xf numFmtId="0" fontId="0" fillId="0" borderId="0" xfId="0"/>
    <xf numFmtId="0" fontId="3" fillId="0" borderId="0" xfId="0" applyFont="1" applyAlignment="1">
      <alignment vertical="center"/>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0" xfId="0" applyFont="1" applyBorder="1" applyAlignment="1">
      <alignment vertical="center"/>
    </xf>
    <xf numFmtId="0" fontId="3" fillId="0" borderId="0" xfId="0" applyFont="1" applyBorder="1" applyAlignment="1">
      <alignment horizontal="center"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0" xfId="0" applyFont="1" applyFill="1" applyAlignment="1">
      <alignment horizontal="center" vertical="center"/>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 fontId="3" fillId="0" borderId="1"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0" fontId="3" fillId="0" borderId="0" xfId="0" applyFont="1" applyFill="1" applyBorder="1" applyAlignment="1">
      <alignment vertical="center"/>
    </xf>
    <xf numFmtId="164" fontId="3" fillId="0" borderId="0"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2" fillId="0" borderId="0" xfId="0" applyFont="1" applyBorder="1" applyAlignment="1">
      <alignment horizontal="center" vertical="center"/>
    </xf>
    <xf numFmtId="165" fontId="3" fillId="0" borderId="1" xfId="0" applyNumberFormat="1" applyFont="1" applyFill="1" applyBorder="1" applyAlignment="1">
      <alignment horizontal="center" vertical="center" wrapText="1"/>
    </xf>
    <xf numFmtId="1" fontId="3"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vertical="center"/>
    </xf>
    <xf numFmtId="0" fontId="0" fillId="0" borderId="1" xfId="0" applyBorder="1" applyAlignment="1">
      <alignment horizontal="center" vertical="center"/>
    </xf>
    <xf numFmtId="1" fontId="3" fillId="0" borderId="3" xfId="0" applyNumberFormat="1" applyFont="1" applyFill="1" applyBorder="1" applyAlignment="1">
      <alignment horizontal="center" vertical="center"/>
    </xf>
    <xf numFmtId="0" fontId="3" fillId="0" borderId="1" xfId="0" applyFont="1" applyFill="1" applyBorder="1" applyAlignment="1">
      <alignment horizontal="center" vertical="center" textRotation="90" wrapText="1"/>
    </xf>
    <xf numFmtId="0" fontId="3" fillId="0" borderId="2" xfId="0" applyFont="1" applyFill="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5"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7"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0" xfId="0" applyFont="1" applyFill="1" applyAlignment="1">
      <alignment vertical="center"/>
    </xf>
    <xf numFmtId="0" fontId="3" fillId="0" borderId="0" xfId="0" applyFont="1" applyFill="1" applyAlignment="1">
      <alignment horizontal="left" vertical="center" indent="1"/>
    </xf>
    <xf numFmtId="1" fontId="3" fillId="0" borderId="0" xfId="0" applyNumberFormat="1" applyFont="1" applyFill="1" applyAlignment="1">
      <alignment horizontal="left" vertical="center" indent="1"/>
    </xf>
    <xf numFmtId="0" fontId="2" fillId="0" borderId="0" xfId="0" applyFont="1" applyAlignment="1">
      <alignment horizontal="right" vertical="center"/>
    </xf>
    <xf numFmtId="0" fontId="8" fillId="0" borderId="1" xfId="0" applyFont="1" applyBorder="1" applyAlignment="1">
      <alignment horizontal="center" vertical="center"/>
    </xf>
    <xf numFmtId="0" fontId="9" fillId="0" borderId="0" xfId="0" applyFont="1" applyAlignment="1">
      <alignment vertical="center"/>
    </xf>
    <xf numFmtId="0" fontId="10" fillId="0" borderId="9" xfId="0" applyFont="1" applyBorder="1" applyAlignment="1">
      <alignment vertical="center"/>
    </xf>
    <xf numFmtId="0" fontId="10" fillId="0" borderId="9" xfId="0" applyFont="1" applyBorder="1" applyAlignment="1">
      <alignment horizontal="center" vertical="center"/>
    </xf>
    <xf numFmtId="0" fontId="9" fillId="0" borderId="0" xfId="0" applyFont="1"/>
    <xf numFmtId="0" fontId="9" fillId="0" borderId="10" xfId="0" applyFont="1" applyBorder="1" applyAlignment="1">
      <alignment vertical="center"/>
    </xf>
    <xf numFmtId="0" fontId="9" fillId="0" borderId="10" xfId="0" applyFont="1" applyBorder="1" applyAlignment="1">
      <alignment horizontal="center" vertical="center"/>
    </xf>
    <xf numFmtId="0" fontId="9" fillId="0" borderId="0" xfId="0" applyFont="1" applyAlignment="1">
      <alignment horizontal="center" vertical="center"/>
    </xf>
    <xf numFmtId="0" fontId="11" fillId="2" borderId="0" xfId="0" applyFont="1" applyFill="1" applyAlignment="1">
      <alignment horizontal="left" vertical="center"/>
    </xf>
    <xf numFmtId="0" fontId="11" fillId="2" borderId="0" xfId="0" applyFont="1" applyFill="1" applyAlignment="1">
      <alignment horizontal="center" vertical="center"/>
    </xf>
    <xf numFmtId="0" fontId="14" fillId="0" borderId="10" xfId="0" applyFont="1" applyBorder="1" applyAlignment="1">
      <alignment vertical="center"/>
    </xf>
    <xf numFmtId="0" fontId="14" fillId="0" borderId="10" xfId="0" applyFont="1" applyBorder="1" applyAlignment="1">
      <alignment horizontal="left" vertical="center" indent="9"/>
    </xf>
    <xf numFmtId="0" fontId="15" fillId="0" borderId="10" xfId="0" applyFont="1" applyBorder="1" applyAlignment="1">
      <alignment vertical="center"/>
    </xf>
    <xf numFmtId="0" fontId="14" fillId="0" borderId="0" xfId="0" applyFont="1"/>
    <xf numFmtId="0" fontId="14" fillId="0" borderId="0" xfId="0" applyFont="1" applyAlignment="1">
      <alignment vertical="center"/>
    </xf>
    <xf numFmtId="0" fontId="14" fillId="0" borderId="0" xfId="0" applyFont="1" applyAlignment="1">
      <alignment horizontal="center" vertical="center"/>
    </xf>
    <xf numFmtId="0" fontId="14" fillId="0" borderId="10" xfId="0" applyFont="1" applyBorder="1" applyAlignment="1">
      <alignment horizontal="center" vertical="center"/>
    </xf>
    <xf numFmtId="0" fontId="16" fillId="2" borderId="11" xfId="0" applyFont="1" applyFill="1" applyBorder="1" applyAlignment="1">
      <alignment horizontal="center" vertical="center"/>
    </xf>
    <xf numFmtId="0" fontId="16" fillId="2" borderId="12" xfId="0" applyFont="1" applyFill="1" applyBorder="1" applyAlignment="1">
      <alignment horizontal="center" vertical="center" wrapText="1"/>
    </xf>
    <xf numFmtId="0" fontId="13" fillId="0" borderId="0" xfId="0" applyFont="1"/>
    <xf numFmtId="0" fontId="9" fillId="0" borderId="0" xfId="0" applyFont="1" applyBorder="1"/>
    <xf numFmtId="0" fontId="9" fillId="0" borderId="0" xfId="0" applyFont="1" applyBorder="1" applyAlignment="1">
      <alignment vertical="center"/>
    </xf>
    <xf numFmtId="0" fontId="9" fillId="0" borderId="0"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4" xfId="0" applyFont="1" applyFill="1" applyBorder="1" applyAlignment="1">
      <alignment horizontal="center" vertical="center" wrapText="1"/>
    </xf>
    <xf numFmtId="1" fontId="3" fillId="0" borderId="14" xfId="0" applyNumberFormat="1" applyFont="1" applyFill="1" applyBorder="1" applyAlignment="1">
      <alignment horizontal="center" vertical="center"/>
    </xf>
    <xf numFmtId="0" fontId="3" fillId="0" borderId="15" xfId="0" applyFont="1" applyFill="1" applyBorder="1" applyAlignment="1">
      <alignment horizontal="center" vertical="center" wrapText="1"/>
    </xf>
    <xf numFmtId="0" fontId="3" fillId="0" borderId="0" xfId="0" applyFont="1" applyFill="1" applyBorder="1" applyAlignment="1">
      <alignment horizontal="right" vertical="center" wrapText="1"/>
    </xf>
    <xf numFmtId="0" fontId="10" fillId="0" borderId="9" xfId="0" applyFont="1" applyBorder="1" applyAlignment="1">
      <alignment horizontal="left" vertical="center"/>
    </xf>
    <xf numFmtId="0" fontId="9" fillId="0" borderId="10" xfId="0" applyFont="1" applyBorder="1" applyAlignment="1">
      <alignment horizontal="left" vertical="center"/>
    </xf>
    <xf numFmtId="0" fontId="9" fillId="0" borderId="0" xfId="0" applyFont="1" applyAlignment="1">
      <alignment horizontal="left" vertical="center"/>
    </xf>
    <xf numFmtId="0" fontId="14" fillId="0" borderId="10" xfId="0" applyFont="1" applyBorder="1" applyAlignment="1">
      <alignment horizontal="left" vertical="center"/>
    </xf>
    <xf numFmtId="0" fontId="14" fillId="0" borderId="0" xfId="0" applyFont="1" applyAlignment="1">
      <alignment horizontal="left" vertical="center"/>
    </xf>
    <xf numFmtId="0" fontId="9" fillId="0" borderId="0" xfId="0" applyFont="1" applyBorder="1" applyAlignment="1">
      <alignment horizontal="left" vertical="center"/>
    </xf>
    <xf numFmtId="0" fontId="17" fillId="0" borderId="0" xfId="0" applyFont="1" applyBorder="1" applyAlignment="1">
      <alignment horizontal="center" vertical="center"/>
    </xf>
    <xf numFmtId="0" fontId="17" fillId="0" borderId="0" xfId="0" applyFont="1" applyBorder="1" applyAlignment="1">
      <alignment horizontal="left" vertical="center"/>
    </xf>
    <xf numFmtId="0" fontId="11" fillId="2" borderId="0" xfId="0" applyFont="1" applyFill="1" applyBorder="1" applyAlignment="1">
      <alignment horizontal="left" vertical="center"/>
    </xf>
    <xf numFmtId="0" fontId="14" fillId="0" borderId="0" xfId="0" applyFont="1" applyBorder="1" applyAlignment="1">
      <alignment vertical="center"/>
    </xf>
    <xf numFmtId="0" fontId="9" fillId="0" borderId="16" xfId="0" applyFont="1" applyBorder="1" applyAlignment="1">
      <alignment horizontal="left" vertical="center"/>
    </xf>
    <xf numFmtId="0" fontId="9" fillId="0" borderId="17" xfId="0" applyFont="1" applyBorder="1" applyAlignment="1">
      <alignment vertical="center"/>
    </xf>
    <xf numFmtId="0" fontId="9" fillId="0" borderId="16" xfId="0" applyFont="1" applyBorder="1" applyAlignment="1">
      <alignment horizontal="center" vertical="center"/>
    </xf>
    <xf numFmtId="0" fontId="16" fillId="2" borderId="18" xfId="0" applyFont="1" applyFill="1" applyBorder="1" applyAlignment="1">
      <alignment horizontal="center" vertical="center" wrapText="1"/>
    </xf>
    <xf numFmtId="0" fontId="10"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11" fillId="0" borderId="0" xfId="0" applyFont="1" applyFill="1" applyBorder="1" applyAlignment="1">
      <alignment horizontal="center" vertical="center"/>
    </xf>
    <xf numFmtId="0" fontId="17" fillId="0" borderId="8" xfId="0" applyFont="1" applyBorder="1" applyAlignment="1">
      <alignment horizontal="left" vertical="center" indent="2"/>
    </xf>
    <xf numFmtId="0" fontId="3" fillId="0" borderId="0" xfId="0" applyFont="1" applyFill="1" applyBorder="1" applyAlignment="1">
      <alignment horizontal="left" vertical="center"/>
    </xf>
    <xf numFmtId="1" fontId="3" fillId="0" borderId="0" xfId="0" applyNumberFormat="1" applyFont="1" applyFill="1" applyBorder="1" applyAlignment="1">
      <alignment horizontal="left" vertical="center"/>
    </xf>
    <xf numFmtId="0" fontId="3" fillId="0" borderId="0" xfId="0" applyFont="1" applyFill="1" applyAlignment="1">
      <alignment horizontal="lef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Fill="1" applyBorder="1" applyAlignment="1">
      <alignment horizontal="center" vertical="top"/>
    </xf>
    <xf numFmtId="0" fontId="21" fillId="0" borderId="0" xfId="0" applyFont="1" applyFill="1" applyBorder="1" applyAlignment="1">
      <alignment horizontal="center" vertical="center" wrapText="1"/>
    </xf>
    <xf numFmtId="0" fontId="21" fillId="0" borderId="7" xfId="0" applyFont="1" applyFill="1" applyBorder="1" applyAlignment="1">
      <alignment horizontal="right" vertical="center" wrapText="1"/>
    </xf>
    <xf numFmtId="49" fontId="21" fillId="0" borderId="5" xfId="0" applyNumberFormat="1" applyFont="1" applyFill="1" applyBorder="1" applyAlignment="1">
      <alignment horizontal="center" vertical="center" wrapText="1"/>
    </xf>
    <xf numFmtId="1" fontId="21" fillId="0" borderId="6" xfId="0" applyNumberFormat="1" applyFont="1" applyFill="1" applyBorder="1" applyAlignment="1">
      <alignment horizontal="center" vertical="center" wrapText="1"/>
    </xf>
    <xf numFmtId="0" fontId="21" fillId="0" borderId="0" xfId="0" applyFont="1" applyFill="1" applyAlignment="1">
      <alignment horizontal="center" vertical="center" wrapText="1"/>
    </xf>
    <xf numFmtId="0" fontId="3" fillId="0" borderId="7" xfId="0" applyFont="1" applyBorder="1" applyAlignment="1">
      <alignment horizontal="right" vertical="center" wrapText="1"/>
    </xf>
    <xf numFmtId="0" fontId="3" fillId="0" borderId="19" xfId="0" applyFont="1" applyBorder="1" applyAlignment="1">
      <alignment horizontal="right" vertical="center" wrapText="1"/>
    </xf>
    <xf numFmtId="0" fontId="6" fillId="0" borderId="20" xfId="0" applyFont="1" applyBorder="1" applyAlignment="1">
      <alignment horizontal="left" vertical="center"/>
    </xf>
    <xf numFmtId="1" fontId="2" fillId="0" borderId="1" xfId="0" applyNumberFormat="1" applyFont="1" applyBorder="1" applyAlignment="1">
      <alignment horizontal="center" vertical="center"/>
    </xf>
    <xf numFmtId="0" fontId="6" fillId="0" borderId="1" xfId="0" applyFont="1" applyBorder="1" applyAlignment="1">
      <alignment horizontal="left" vertical="center"/>
    </xf>
    <xf numFmtId="0" fontId="3" fillId="0" borderId="7" xfId="0" applyFont="1" applyBorder="1" applyAlignment="1">
      <alignment horizontal="center" vertical="center" wrapText="1"/>
    </xf>
    <xf numFmtId="2" fontId="3" fillId="0" borderId="0" xfId="2" applyNumberFormat="1" applyFont="1" applyAlignment="1">
      <alignment vertical="center"/>
    </xf>
    <xf numFmtId="0" fontId="0" fillId="0" borderId="1" xfId="0" applyFont="1" applyFill="1" applyBorder="1" applyAlignment="1">
      <alignment horizontal="center" vertical="center" wrapText="1"/>
    </xf>
    <xf numFmtId="0" fontId="3" fillId="0" borderId="1" xfId="0" applyFont="1" applyBorder="1" applyAlignment="1">
      <alignment horizontal="right" vertical="center"/>
    </xf>
    <xf numFmtId="1" fontId="3" fillId="0" borderId="6" xfId="0" applyNumberFormat="1" applyFont="1" applyFill="1" applyBorder="1" applyAlignment="1">
      <alignment horizontal="center" vertical="center" wrapText="1"/>
    </xf>
    <xf numFmtId="0" fontId="14" fillId="0" borderId="10" xfId="0" applyFont="1" applyBorder="1"/>
    <xf numFmtId="0" fontId="15" fillId="0" borderId="10" xfId="0" applyFont="1" applyBorder="1" applyAlignment="1">
      <alignment horizontal="center" vertical="center"/>
    </xf>
    <xf numFmtId="0" fontId="16" fillId="2" borderId="21" xfId="0" applyFont="1" applyFill="1" applyBorder="1" applyAlignment="1">
      <alignment horizontal="center" vertical="center" wrapText="1"/>
    </xf>
    <xf numFmtId="0" fontId="18" fillId="0" borderId="2" xfId="0" applyFont="1" applyBorder="1" applyAlignment="1">
      <alignment horizontal="left" vertical="center" indent="2"/>
    </xf>
    <xf numFmtId="0" fontId="19" fillId="0" borderId="22" xfId="0" applyFont="1" applyBorder="1" applyAlignment="1">
      <alignment horizontal="left" vertical="center"/>
    </xf>
    <xf numFmtId="0" fontId="19" fillId="0" borderId="13"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8" fillId="0" borderId="22" xfId="0" applyFont="1" applyBorder="1" applyAlignment="1">
      <alignment horizontal="center" vertical="center"/>
    </xf>
    <xf numFmtId="0" fontId="17" fillId="0" borderId="23" xfId="0" applyFont="1" applyBorder="1" applyAlignment="1">
      <alignment horizontal="left" vertical="center" indent="2"/>
    </xf>
    <xf numFmtId="0" fontId="22" fillId="3"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3" fillId="0" borderId="14" xfId="0" applyFont="1" applyBorder="1" applyAlignment="1">
      <alignment horizontal="right" vertical="center"/>
    </xf>
    <xf numFmtId="0" fontId="6" fillId="0" borderId="14" xfId="0" applyFont="1" applyBorder="1" applyAlignment="1">
      <alignment horizontal="left" vertical="center"/>
    </xf>
    <xf numFmtId="0" fontId="6" fillId="0" borderId="25" xfId="0" applyFont="1" applyBorder="1" applyAlignment="1">
      <alignment horizontal="left" vertical="center"/>
    </xf>
    <xf numFmtId="0" fontId="7" fillId="0" borderId="14" xfId="0" applyFont="1" applyBorder="1" applyAlignment="1">
      <alignment horizontal="center" vertical="center" wrapText="1"/>
    </xf>
    <xf numFmtId="0" fontId="0" fillId="0" borderId="14" xfId="0" applyBorder="1" applyAlignment="1">
      <alignment horizontal="center" vertical="center"/>
    </xf>
    <xf numFmtId="0" fontId="3" fillId="0" borderId="1" xfId="0" applyFont="1" applyBorder="1" applyAlignment="1">
      <alignment horizontal="left" vertical="center"/>
    </xf>
    <xf numFmtId="0" fontId="3" fillId="0" borderId="1" xfId="0" applyFont="1" applyFill="1" applyBorder="1" applyAlignment="1">
      <alignment vertical="center"/>
    </xf>
    <xf numFmtId="49" fontId="21" fillId="0" borderId="2" xfId="0" applyNumberFormat="1" applyFont="1" applyFill="1" applyBorder="1" applyAlignment="1">
      <alignment horizontal="center" vertical="center" wrapText="1"/>
    </xf>
    <xf numFmtId="0" fontId="9" fillId="0" borderId="22" xfId="0" applyFont="1" applyBorder="1" applyAlignment="1">
      <alignment horizontal="left" vertical="center"/>
    </xf>
    <xf numFmtId="49" fontId="3" fillId="0" borderId="5" xfId="0" applyNumberFormat="1" applyFont="1" applyFill="1" applyBorder="1" applyAlignment="1">
      <alignment horizontal="center" vertical="center" wrapText="1"/>
    </xf>
    <xf numFmtId="2" fontId="3" fillId="0" borderId="0" xfId="0" applyNumberFormat="1" applyFont="1" applyFill="1" applyAlignment="1">
      <alignment horizontal="left" vertical="center" indent="1"/>
    </xf>
    <xf numFmtId="2" fontId="3" fillId="0" borderId="0" xfId="0" applyNumberFormat="1" applyFont="1" applyFill="1" applyBorder="1" applyAlignment="1">
      <alignment horizontal="center" vertical="center" wrapText="1"/>
    </xf>
    <xf numFmtId="0" fontId="0" fillId="0" borderId="1" xfId="0" applyBorder="1" applyAlignment="1">
      <alignment horizontal="center"/>
    </xf>
    <xf numFmtId="0" fontId="22" fillId="6" borderId="1" xfId="0" applyFont="1" applyFill="1" applyBorder="1" applyAlignment="1">
      <alignment horizontal="center"/>
    </xf>
    <xf numFmtId="0" fontId="4" fillId="0" borderId="1" xfId="0" applyFont="1" applyBorder="1" applyAlignment="1">
      <alignment horizontal="center"/>
    </xf>
    <xf numFmtId="0" fontId="2" fillId="0" borderId="0" xfId="0" applyFont="1" applyAlignment="1">
      <alignment horizontal="left" vertical="center" wrapText="1"/>
    </xf>
    <xf numFmtId="0" fontId="19" fillId="0" borderId="24" xfId="0" applyFont="1" applyFill="1" applyBorder="1" applyAlignment="1">
      <alignment horizontal="center" vertical="center"/>
    </xf>
    <xf numFmtId="0" fontId="19" fillId="0" borderId="23"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14" xfId="0" applyFont="1" applyFill="1" applyBorder="1" applyAlignment="1">
      <alignment horizontal="left" vertical="center"/>
    </xf>
    <xf numFmtId="0" fontId="2" fillId="0" borderId="1" xfId="0" applyFont="1" applyFill="1" applyBorder="1" applyAlignment="1">
      <alignment horizontal="left" vertical="center"/>
    </xf>
    <xf numFmtId="0" fontId="2" fillId="0" borderId="4" xfId="0" applyFont="1" applyFill="1" applyBorder="1" applyAlignment="1">
      <alignment horizontal="left" vertical="center"/>
    </xf>
    <xf numFmtId="0" fontId="23" fillId="7" borderId="1" xfId="0" applyFont="1" applyFill="1" applyBorder="1" applyAlignment="1">
      <alignment horizontal="center" vertical="center" wrapText="1"/>
    </xf>
    <xf numFmtId="0" fontId="21" fillId="7" borderId="6" xfId="0" applyFont="1" applyFill="1" applyBorder="1" applyAlignment="1">
      <alignment horizontal="center" vertical="center" wrapText="1"/>
    </xf>
    <xf numFmtId="1" fontId="21" fillId="7" borderId="6" xfId="0" applyNumberFormat="1" applyFont="1" applyFill="1" applyBorder="1" applyAlignment="1">
      <alignment horizontal="center" vertical="center"/>
    </xf>
    <xf numFmtId="1" fontId="21" fillId="7" borderId="6"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1" fontId="3" fillId="7" borderId="1" xfId="0" applyNumberFormat="1" applyFont="1" applyFill="1" applyBorder="1" applyAlignment="1">
      <alignment horizontal="center" vertical="center"/>
    </xf>
    <xf numFmtId="1" fontId="3" fillId="7" borderId="1" xfId="0" applyNumberFormat="1" applyFont="1" applyFill="1" applyBorder="1" applyAlignment="1">
      <alignment horizontal="center" vertical="center" wrapText="1"/>
    </xf>
    <xf numFmtId="1" fontId="3" fillId="7" borderId="14" xfId="0" applyNumberFormat="1" applyFont="1" applyFill="1" applyBorder="1" applyAlignment="1">
      <alignment horizontal="center" vertical="center"/>
    </xf>
    <xf numFmtId="0" fontId="3" fillId="7" borderId="14" xfId="0" applyFont="1" applyFill="1" applyBorder="1" applyAlignment="1">
      <alignment horizontal="center" vertical="center" wrapText="1"/>
    </xf>
    <xf numFmtId="0" fontId="9" fillId="0" borderId="26" xfId="0" applyFont="1" applyBorder="1" applyAlignment="1">
      <alignment vertical="center"/>
    </xf>
    <xf numFmtId="0" fontId="9" fillId="0" borderId="24" xfId="0" applyFont="1" applyBorder="1" applyAlignment="1">
      <alignment vertical="center"/>
    </xf>
    <xf numFmtId="0" fontId="19" fillId="0" borderId="27" xfId="0" applyFont="1" applyBorder="1" applyAlignment="1">
      <alignment horizontal="center" vertical="center"/>
    </xf>
    <xf numFmtId="0" fontId="0" fillId="0" borderId="1" xfId="0" applyBorder="1"/>
    <xf numFmtId="0" fontId="5" fillId="0" borderId="1" xfId="1" applyBorder="1" applyAlignment="1" applyProtection="1"/>
    <xf numFmtId="0" fontId="20" fillId="8" borderId="1" xfId="0" applyFont="1" applyFill="1" applyBorder="1" applyAlignment="1">
      <alignment horizontal="center" wrapText="1"/>
    </xf>
    <xf numFmtId="0" fontId="3" fillId="0" borderId="0" xfId="0" applyFont="1" applyBorder="1" applyAlignment="1">
      <alignment horizontal="center" wrapText="1"/>
    </xf>
    <xf numFmtId="0" fontId="1" fillId="0" borderId="1" xfId="0" applyFont="1" applyBorder="1"/>
    <xf numFmtId="0" fontId="24" fillId="0" borderId="0" xfId="0" applyFont="1" applyAlignment="1">
      <alignment horizontal="left" vertical="center" wrapText="1"/>
    </xf>
    <xf numFmtId="0" fontId="24" fillId="0" borderId="0" xfId="0" applyFont="1" applyAlignment="1">
      <alignment horizontal="left" vertical="center"/>
    </xf>
    <xf numFmtId="49" fontId="19" fillId="0" borderId="13" xfId="0" applyNumberFormat="1" applyFont="1" applyFill="1" applyBorder="1" applyAlignment="1">
      <alignment horizontal="center" vertical="center"/>
    </xf>
    <xf numFmtId="49" fontId="19" fillId="0" borderId="13" xfId="0" applyNumberFormat="1" applyFont="1" applyBorder="1" applyAlignment="1">
      <alignment horizontal="center" vertic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0" fontId="2" fillId="0" borderId="20" xfId="0" applyFont="1" applyBorder="1" applyAlignment="1">
      <alignment horizontal="left" vertical="center"/>
    </xf>
    <xf numFmtId="0" fontId="1" fillId="0" borderId="1" xfId="0" applyFont="1" applyBorder="1" applyAlignment="1">
      <alignment horizontal="center" vertical="center"/>
    </xf>
    <xf numFmtId="0" fontId="1" fillId="0" borderId="14" xfId="0" applyFont="1" applyBorder="1" applyAlignment="1">
      <alignment horizontal="center" vertical="center"/>
    </xf>
    <xf numFmtId="0" fontId="22" fillId="9" borderId="1" xfId="0" applyFont="1" applyFill="1" applyBorder="1" applyAlignment="1">
      <alignment horizontal="center" vertical="center" wrapText="1"/>
    </xf>
    <xf numFmtId="0" fontId="6" fillId="0" borderId="20" xfId="0" applyFont="1" applyFill="1" applyBorder="1" applyAlignment="1">
      <alignment horizontal="left" vertical="center"/>
    </xf>
    <xf numFmtId="0" fontId="3" fillId="0" borderId="1" xfId="0" applyFont="1" applyFill="1" applyBorder="1" applyAlignment="1">
      <alignment horizontal="left" vertical="center"/>
    </xf>
    <xf numFmtId="0" fontId="6" fillId="0" borderId="25" xfId="0" applyFont="1" applyFill="1" applyBorder="1" applyAlignment="1">
      <alignment horizontal="left" vertical="center"/>
    </xf>
    <xf numFmtId="0" fontId="6" fillId="0" borderId="1" xfId="0" applyFont="1" applyFill="1" applyBorder="1" applyAlignment="1">
      <alignment horizontal="left" vertical="center"/>
    </xf>
    <xf numFmtId="14" fontId="0" fillId="0" borderId="1" xfId="0" applyNumberFormat="1" applyBorder="1"/>
    <xf numFmtId="0" fontId="26" fillId="0" borderId="0" xfId="0" applyFont="1" applyFill="1" applyBorder="1" applyAlignment="1">
      <alignment horizontal="center" vertical="center" wrapText="1"/>
    </xf>
    <xf numFmtId="0" fontId="1" fillId="0" borderId="1" xfId="0" applyFont="1" applyBorder="1" applyAlignment="1">
      <alignment horizontal="center"/>
    </xf>
    <xf numFmtId="1" fontId="3" fillId="0" borderId="6" xfId="0" applyNumberFormat="1" applyFont="1" applyFill="1" applyBorder="1" applyAlignment="1">
      <alignment horizontal="center" vertical="center"/>
    </xf>
    <xf numFmtId="0" fontId="27" fillId="0" borderId="0"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3" fillId="0" borderId="1" xfId="0" applyFont="1" applyFill="1" applyBorder="1" applyAlignment="1">
      <alignment horizontal="center" vertical="center" textRotation="90"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27" fillId="0" borderId="0" xfId="0" applyFont="1" applyFill="1" applyBorder="1" applyAlignment="1">
      <alignment horizontal="center" vertical="center"/>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3" fillId="0" borderId="1" xfId="0" applyFont="1" applyFill="1" applyBorder="1" applyAlignment="1">
      <alignment horizontal="center" vertical="center" textRotation="90"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3" fillId="0" borderId="1" xfId="0" applyFont="1" applyFill="1" applyBorder="1" applyAlignment="1">
      <alignment horizontal="center" vertical="center" textRotation="90"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39" xfId="0" applyFont="1" applyBorder="1" applyAlignment="1">
      <alignment horizontal="left" vertical="center" wrapText="1"/>
    </xf>
    <xf numFmtId="0" fontId="1" fillId="0" borderId="1" xfId="0" applyFont="1" applyBorder="1" applyAlignment="1">
      <alignment horizontal="left" vertical="center" wrapText="1"/>
    </xf>
    <xf numFmtId="0" fontId="22"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1" fontId="3" fillId="15" borderId="6" xfId="0" applyNumberFormat="1"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7"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 xfId="0" applyFont="1" applyBorder="1" applyAlignment="1">
      <alignment horizontal="center" vertical="center" wrapText="1"/>
    </xf>
    <xf numFmtId="1" fontId="3" fillId="0" borderId="30" xfId="0" applyNumberFormat="1" applyFont="1" applyFill="1" applyBorder="1" applyAlignment="1">
      <alignment horizontal="left" vertical="center"/>
    </xf>
    <xf numFmtId="1" fontId="3" fillId="0" borderId="31" xfId="0" applyNumberFormat="1" applyFont="1" applyFill="1" applyBorder="1" applyAlignment="1">
      <alignment horizontal="left" vertical="center"/>
    </xf>
    <xf numFmtId="1" fontId="3" fillId="0" borderId="32" xfId="0" applyNumberFormat="1" applyFont="1" applyFill="1" applyBorder="1" applyAlignment="1">
      <alignment horizontal="left" vertical="center"/>
    </xf>
    <xf numFmtId="0" fontId="3" fillId="0" borderId="29" xfId="0" applyFont="1" applyFill="1" applyBorder="1" applyAlignment="1">
      <alignment horizontal="center" vertical="center"/>
    </xf>
    <xf numFmtId="0" fontId="3" fillId="0" borderId="4"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12" borderId="1" xfId="0" applyFont="1" applyFill="1" applyBorder="1" applyAlignment="1">
      <alignment horizontal="center" vertical="center"/>
    </xf>
    <xf numFmtId="0" fontId="2" fillId="5" borderId="1" xfId="0" applyFont="1" applyFill="1" applyBorder="1" applyAlignment="1">
      <alignment horizontal="center" vertical="center"/>
    </xf>
    <xf numFmtId="49" fontId="2" fillId="9" borderId="22" xfId="0" applyNumberFormat="1" applyFont="1" applyFill="1" applyBorder="1" applyAlignment="1">
      <alignment horizontal="center" vertical="center" wrapText="1"/>
    </xf>
    <xf numFmtId="49" fontId="2" fillId="9" borderId="13" xfId="0" applyNumberFormat="1" applyFont="1" applyFill="1" applyBorder="1" applyAlignment="1">
      <alignment horizontal="center" vertical="center" wrapText="1"/>
    </xf>
    <xf numFmtId="49" fontId="2" fillId="9" borderId="23" xfId="0" applyNumberFormat="1" applyFont="1" applyFill="1" applyBorder="1" applyAlignment="1">
      <alignment horizontal="center" vertical="center" wrapText="1"/>
    </xf>
    <xf numFmtId="0" fontId="2" fillId="9" borderId="4" xfId="0" applyFont="1" applyFill="1" applyBorder="1" applyAlignment="1">
      <alignment horizontal="center" vertical="center"/>
    </xf>
    <xf numFmtId="0" fontId="2" fillId="9" borderId="13" xfId="0" applyFont="1" applyFill="1" applyBorder="1" applyAlignment="1">
      <alignment horizontal="center" vertical="center"/>
    </xf>
    <xf numFmtId="0" fontId="2" fillId="9" borderId="20" xfId="0" applyFont="1" applyFill="1" applyBorder="1" applyAlignment="1">
      <alignment horizontal="center" vertical="center"/>
    </xf>
    <xf numFmtId="0" fontId="2" fillId="4" borderId="1" xfId="0" applyFont="1" applyFill="1" applyBorder="1" applyAlignment="1">
      <alignment horizontal="center" vertical="center"/>
    </xf>
    <xf numFmtId="164" fontId="3" fillId="0" borderId="28" xfId="0" applyNumberFormat="1" applyFont="1" applyFill="1" applyBorder="1" applyAlignment="1">
      <alignment horizontal="center" vertical="center" wrapText="1"/>
    </xf>
    <xf numFmtId="164" fontId="3" fillId="0" borderId="14" xfId="0" applyNumberFormat="1" applyFont="1" applyFill="1" applyBorder="1" applyAlignment="1">
      <alignment horizontal="center" vertical="center" wrapText="1"/>
    </xf>
    <xf numFmtId="49" fontId="2" fillId="4" borderId="2"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49" fontId="2" fillId="5" borderId="2" xfId="0" applyNumberFormat="1" applyFont="1" applyFill="1" applyBorder="1" applyAlignment="1">
      <alignment horizontal="center" vertical="center" wrapText="1"/>
    </xf>
    <xf numFmtId="49" fontId="2" fillId="5" borderId="1" xfId="0" applyNumberFormat="1" applyFont="1" applyFill="1" applyBorder="1" applyAlignment="1">
      <alignment horizontal="center" vertical="center" wrapText="1"/>
    </xf>
    <xf numFmtId="0" fontId="3" fillId="10" borderId="1" xfId="0" applyFont="1" applyFill="1" applyBorder="1" applyAlignment="1">
      <alignment horizontal="center" vertical="center"/>
    </xf>
    <xf numFmtId="0" fontId="3" fillId="0" borderId="4" xfId="0" applyFont="1" applyFill="1" applyBorder="1" applyAlignment="1">
      <alignment horizontal="center"/>
    </xf>
    <xf numFmtId="0" fontId="3" fillId="0" borderId="13" xfId="0" applyFont="1" applyFill="1" applyBorder="1" applyAlignment="1">
      <alignment horizontal="center"/>
    </xf>
    <xf numFmtId="0" fontId="3" fillId="0" borderId="20" xfId="0" applyFont="1" applyFill="1" applyBorder="1" applyAlignment="1">
      <alignment horizontal="center"/>
    </xf>
    <xf numFmtId="0" fontId="3" fillId="0" borderId="33" xfId="0" applyFont="1" applyFill="1" applyBorder="1" applyAlignment="1">
      <alignment horizontal="center" vertical="center" textRotation="90" wrapText="1"/>
    </xf>
    <xf numFmtId="0" fontId="3" fillId="0" borderId="1" xfId="0" applyFont="1" applyFill="1" applyBorder="1" applyAlignment="1">
      <alignment horizontal="center" vertical="center" textRotation="90" wrapText="1"/>
    </xf>
    <xf numFmtId="0" fontId="3" fillId="7" borderId="33" xfId="0" applyFont="1" applyFill="1" applyBorder="1" applyAlignment="1">
      <alignment horizontal="center" vertical="center" textRotation="90" wrapText="1"/>
    </xf>
    <xf numFmtId="0" fontId="3" fillId="7" borderId="1" xfId="0" applyFont="1" applyFill="1" applyBorder="1" applyAlignment="1">
      <alignment horizontal="center" vertical="center" textRotation="90" wrapText="1"/>
    </xf>
    <xf numFmtId="0" fontId="3" fillId="0" borderId="34" xfId="0" applyFont="1" applyFill="1" applyBorder="1" applyAlignment="1">
      <alignment horizontal="center" vertical="center" wrapText="1"/>
    </xf>
    <xf numFmtId="1" fontId="3" fillId="7" borderId="33" xfId="0" applyNumberFormat="1" applyFont="1" applyFill="1" applyBorder="1" applyAlignment="1">
      <alignment horizontal="center" vertical="center" textRotation="90" wrapText="1"/>
    </xf>
    <xf numFmtId="1" fontId="3" fillId="7" borderId="1" xfId="0" applyNumberFormat="1" applyFont="1" applyFill="1" applyBorder="1" applyAlignment="1">
      <alignment horizontal="center" vertical="center" textRotation="90" wrapText="1"/>
    </xf>
    <xf numFmtId="49" fontId="2" fillId="3" borderId="2" xfId="0" applyNumberFormat="1"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1" xfId="0" applyFont="1" applyFill="1" applyBorder="1" applyAlignment="1">
      <alignment horizontal="center" vertical="center"/>
    </xf>
    <xf numFmtId="49" fontId="2" fillId="9" borderId="2" xfId="0" applyNumberFormat="1" applyFont="1" applyFill="1" applyBorder="1" applyAlignment="1">
      <alignment horizontal="center" vertical="center" wrapText="1"/>
    </xf>
    <xf numFmtId="49" fontId="2" fillId="9" borderId="1" xfId="0" applyNumberFormat="1" applyFont="1" applyFill="1" applyBorder="1" applyAlignment="1">
      <alignment horizontal="center" vertical="center" wrapText="1"/>
    </xf>
    <xf numFmtId="164" fontId="3" fillId="0" borderId="22" xfId="0" applyNumberFormat="1" applyFont="1" applyFill="1" applyBorder="1" applyAlignment="1">
      <alignment horizontal="center" vertical="center" wrapText="1"/>
    </xf>
    <xf numFmtId="164" fontId="3" fillId="0" borderId="13" xfId="0" applyNumberFormat="1" applyFont="1" applyFill="1" applyBorder="1" applyAlignment="1">
      <alignment horizontal="center" vertical="center" wrapText="1"/>
    </xf>
    <xf numFmtId="164" fontId="3" fillId="0" borderId="23" xfId="0" applyNumberFormat="1" applyFont="1" applyFill="1" applyBorder="1" applyAlignment="1">
      <alignment horizontal="center" vertical="center" wrapText="1"/>
    </xf>
    <xf numFmtId="49" fontId="2" fillId="3" borderId="22" xfId="0" applyNumberFormat="1" applyFont="1" applyFill="1" applyBorder="1" applyAlignment="1">
      <alignment horizontal="center" vertical="center" wrapText="1"/>
    </xf>
    <xf numFmtId="49" fontId="2" fillId="3" borderId="13" xfId="0" applyNumberFormat="1" applyFont="1" applyFill="1" applyBorder="1" applyAlignment="1">
      <alignment horizontal="center" vertical="center" wrapText="1"/>
    </xf>
    <xf numFmtId="49" fontId="2" fillId="3" borderId="23" xfId="0" applyNumberFormat="1" applyFont="1" applyFill="1" applyBorder="1" applyAlignment="1">
      <alignment horizontal="center" vertical="center" wrapText="1"/>
    </xf>
    <xf numFmtId="0" fontId="2" fillId="9" borderId="1"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3" xfId="0" applyFont="1" applyFill="1" applyBorder="1" applyAlignment="1">
      <alignment horizontal="center" vertical="center"/>
    </xf>
    <xf numFmtId="0" fontId="2" fillId="4" borderId="20" xfId="0" applyFont="1" applyFill="1" applyBorder="1" applyAlignment="1">
      <alignment horizontal="center" vertical="center"/>
    </xf>
    <xf numFmtId="0" fontId="9" fillId="0" borderId="22" xfId="0" applyFont="1" applyBorder="1" applyAlignment="1">
      <alignment horizontal="left" vertical="center"/>
    </xf>
    <xf numFmtId="0" fontId="9" fillId="0" borderId="23" xfId="0" applyFont="1" applyBorder="1" applyAlignment="1">
      <alignment horizontal="left" vertical="center"/>
    </xf>
    <xf numFmtId="0" fontId="12" fillId="0" borderId="10" xfId="0" applyFont="1" applyBorder="1" applyAlignment="1">
      <alignment horizontal="left" vertical="center"/>
    </xf>
    <xf numFmtId="0" fontId="0" fillId="0" borderId="35" xfId="0" applyBorder="1" applyAlignment="1">
      <alignment horizontal="center"/>
    </xf>
    <xf numFmtId="0" fontId="0" fillId="0" borderId="0" xfId="0" applyAlignment="1">
      <alignment horizontal="center"/>
    </xf>
    <xf numFmtId="0" fontId="1" fillId="0" borderId="35" xfId="0" applyFont="1" applyBorder="1" applyAlignment="1">
      <alignment horizontal="center"/>
    </xf>
    <xf numFmtId="0" fontId="1" fillId="10" borderId="36" xfId="0" applyFont="1" applyFill="1" applyBorder="1" applyAlignment="1">
      <alignment horizontal="center"/>
    </xf>
    <xf numFmtId="0" fontId="0" fillId="10" borderId="37" xfId="0" applyFill="1" applyBorder="1" applyAlignment="1">
      <alignment horizontal="center"/>
    </xf>
    <xf numFmtId="0" fontId="0" fillId="10" borderId="38" xfId="0" applyFill="1" applyBorder="1" applyAlignment="1">
      <alignment horizontal="center"/>
    </xf>
    <xf numFmtId="0" fontId="1" fillId="0" borderId="7" xfId="0" applyFont="1" applyBorder="1" applyAlignment="1">
      <alignment horizontal="center" vertical="center" wrapText="1"/>
    </xf>
    <xf numFmtId="0" fontId="0" fillId="0" borderId="9" xfId="0" applyBorder="1" applyAlignment="1">
      <alignment horizontal="center" vertical="center" wrapText="1"/>
    </xf>
    <xf numFmtId="0" fontId="0" fillId="0" borderId="19" xfId="0" applyBorder="1" applyAlignment="1">
      <alignment horizontal="center" vertical="center" wrapText="1"/>
    </xf>
    <xf numFmtId="0" fontId="0" fillId="0" borderId="35" xfId="0" applyBorder="1" applyAlignment="1">
      <alignment horizontal="center" vertical="center" wrapText="1"/>
    </xf>
    <xf numFmtId="0" fontId="0" fillId="0" borderId="0"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0" fillId="0" borderId="10" xfId="0" applyBorder="1" applyAlignment="1">
      <alignment horizontal="center" vertical="center" wrapText="1"/>
    </xf>
    <xf numFmtId="0" fontId="0" fillId="0" borderId="25" xfId="0" applyBorder="1" applyAlignment="1">
      <alignment horizontal="center" vertical="center" wrapText="1"/>
    </xf>
    <xf numFmtId="0" fontId="1" fillId="0" borderId="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5" xfId="0" applyFont="1" applyBorder="1" applyAlignment="1">
      <alignment horizontal="center" vertical="center" wrapText="1"/>
    </xf>
    <xf numFmtId="0" fontId="1" fillId="11" borderId="36" xfId="0" applyFont="1" applyFill="1" applyBorder="1" applyAlignment="1">
      <alignment horizontal="center"/>
    </xf>
    <xf numFmtId="0" fontId="0" fillId="11" borderId="37" xfId="0" applyFill="1" applyBorder="1" applyAlignment="1">
      <alignment horizontal="center"/>
    </xf>
    <xf numFmtId="0" fontId="0" fillId="11" borderId="38" xfId="0" applyFill="1" applyBorder="1" applyAlignment="1">
      <alignment horizontal="center"/>
    </xf>
    <xf numFmtId="0" fontId="1" fillId="9" borderId="36" xfId="0" applyFont="1" applyFill="1" applyBorder="1" applyAlignment="1">
      <alignment horizontal="center"/>
    </xf>
    <xf numFmtId="0" fontId="0" fillId="9" borderId="37" xfId="0" applyFill="1" applyBorder="1" applyAlignment="1">
      <alignment horizontal="center"/>
    </xf>
    <xf numFmtId="0" fontId="0" fillId="9" borderId="38" xfId="0" applyFill="1" applyBorder="1" applyAlignment="1">
      <alignment horizontal="center"/>
    </xf>
    <xf numFmtId="0" fontId="1" fillId="5" borderId="36" xfId="0" applyFont="1" applyFill="1" applyBorder="1" applyAlignment="1">
      <alignment horizontal="center"/>
    </xf>
    <xf numFmtId="0" fontId="0" fillId="5" borderId="37" xfId="0" applyFill="1" applyBorder="1" applyAlignment="1">
      <alignment horizontal="center"/>
    </xf>
    <xf numFmtId="0" fontId="0" fillId="5" borderId="38" xfId="0" applyFill="1" applyBorder="1" applyAlignment="1">
      <alignment horizontal="center"/>
    </xf>
    <xf numFmtId="0" fontId="1" fillId="13" borderId="36" xfId="0" applyFont="1" applyFill="1" applyBorder="1" applyAlignment="1">
      <alignment horizontal="center"/>
    </xf>
    <xf numFmtId="0" fontId="0" fillId="13" borderId="37" xfId="0" applyFill="1" applyBorder="1" applyAlignment="1">
      <alignment horizontal="center"/>
    </xf>
    <xf numFmtId="0" fontId="0" fillId="13" borderId="38" xfId="0" applyFill="1" applyBorder="1" applyAlignment="1">
      <alignment horizontal="center"/>
    </xf>
    <xf numFmtId="0" fontId="1" fillId="12" borderId="36" xfId="0" applyFont="1" applyFill="1" applyBorder="1" applyAlignment="1">
      <alignment horizontal="center"/>
    </xf>
    <xf numFmtId="0" fontId="0" fillId="12" borderId="37" xfId="0" applyFill="1" applyBorder="1" applyAlignment="1">
      <alignment horizontal="center"/>
    </xf>
    <xf numFmtId="0" fontId="0" fillId="12" borderId="38" xfId="0" applyFill="1" applyBorder="1" applyAlignment="1">
      <alignment horizontal="center"/>
    </xf>
    <xf numFmtId="0" fontId="1" fillId="14" borderId="36" xfId="0" applyFont="1" applyFill="1" applyBorder="1" applyAlignment="1">
      <alignment horizontal="center"/>
    </xf>
    <xf numFmtId="0" fontId="0" fillId="14" borderId="37" xfId="0" applyFill="1" applyBorder="1" applyAlignment="1">
      <alignment horizontal="center"/>
    </xf>
    <xf numFmtId="0" fontId="0" fillId="14" borderId="38" xfId="0" applyFill="1" applyBorder="1" applyAlignment="1">
      <alignment horizontal="center"/>
    </xf>
    <xf numFmtId="0" fontId="1" fillId="16" borderId="36" xfId="0" applyFont="1" applyFill="1" applyBorder="1" applyAlignment="1">
      <alignment horizontal="center"/>
    </xf>
    <xf numFmtId="0" fontId="0" fillId="16" borderId="37" xfId="0" applyFill="1" applyBorder="1" applyAlignment="1">
      <alignment horizontal="center"/>
    </xf>
    <xf numFmtId="0" fontId="0" fillId="16" borderId="38" xfId="0" applyFill="1" applyBorder="1" applyAlignment="1">
      <alignment horizontal="center"/>
    </xf>
  </cellXfs>
  <cellStyles count="3">
    <cellStyle name="Collegamento ipertestuale" xfId="1" builtinId="8"/>
    <cellStyle name="Migliaia" xfId="2" builtinId="3"/>
    <cellStyle name="Normale" xfId="0" builtinId="0"/>
  </cellStyles>
  <dxfs count="152">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MINUTI GIOCATI</a:t>
            </a:r>
          </a:p>
        </c:rich>
      </c:tx>
      <c:layout>
        <c:manualLayout>
          <c:xMode val="edge"/>
          <c:yMode val="edge"/>
          <c:x val="0.42584186530823792"/>
          <c:y val="2.9143897996357013E-2"/>
        </c:manualLayout>
      </c:layout>
      <c:overlay val="0"/>
      <c:spPr>
        <a:noFill/>
        <a:ln w="25400">
          <a:noFill/>
        </a:ln>
      </c:spPr>
    </c:title>
    <c:autoTitleDeleted val="0"/>
    <c:plotArea>
      <c:layout>
        <c:manualLayout>
          <c:layoutTarget val="inner"/>
          <c:xMode val="edge"/>
          <c:yMode val="edge"/>
          <c:x val="5.6414922656960874E-2"/>
          <c:y val="0.14389799635701286"/>
          <c:w val="0.94085532302092811"/>
          <c:h val="0.61020036429872493"/>
        </c:manualLayout>
      </c:layout>
      <c:barChart>
        <c:barDir val="col"/>
        <c:grouping val="clustered"/>
        <c:varyColors val="0"/>
        <c:ser>
          <c:idx val="1"/>
          <c:order val="0"/>
          <c:spPr>
            <a:solidFill>
              <a:srgbClr val="FF6600"/>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4"/>
            <c:invertIfNegative val="0"/>
            <c:bubble3D val="0"/>
            <c:spPr>
              <a:solidFill>
                <a:srgbClr val="3366FF"/>
              </a:solidFill>
              <a:ln w="12700">
                <a:solidFill>
                  <a:srgbClr val="000000"/>
                </a:solidFill>
                <a:prstDash val="solid"/>
              </a:ln>
            </c:spPr>
          </c:dPt>
          <c:dPt>
            <c:idx val="6"/>
            <c:invertIfNegative val="0"/>
            <c:bubble3D val="0"/>
            <c:spPr>
              <a:solidFill>
                <a:srgbClr val="3366FF"/>
              </a:solidFill>
              <a:ln w="12700">
                <a:solidFill>
                  <a:srgbClr val="000000"/>
                </a:solidFill>
                <a:prstDash val="solid"/>
              </a:ln>
            </c:spPr>
          </c:dPt>
          <c:dPt>
            <c:idx val="8"/>
            <c:invertIfNegative val="0"/>
            <c:bubble3D val="0"/>
            <c:spPr>
              <a:solidFill>
                <a:srgbClr val="3366FF"/>
              </a:solidFill>
              <a:ln w="12700">
                <a:solidFill>
                  <a:srgbClr val="000000"/>
                </a:solidFill>
                <a:prstDash val="solid"/>
              </a:ln>
            </c:spPr>
          </c:dPt>
          <c:dPt>
            <c:idx val="10"/>
            <c:invertIfNegative val="0"/>
            <c:bubble3D val="0"/>
            <c:spPr>
              <a:solidFill>
                <a:srgbClr val="3366FF"/>
              </a:solidFill>
              <a:ln w="12700">
                <a:solidFill>
                  <a:srgbClr val="000000"/>
                </a:solidFill>
                <a:prstDash val="solid"/>
              </a:ln>
            </c:spPr>
          </c:dPt>
          <c:dPt>
            <c:idx val="12"/>
            <c:invertIfNegative val="0"/>
            <c:bubble3D val="0"/>
            <c:spPr>
              <a:solidFill>
                <a:srgbClr val="3366FF"/>
              </a:solidFill>
              <a:ln w="12700">
                <a:solidFill>
                  <a:srgbClr val="000000"/>
                </a:solidFill>
                <a:prstDash val="solid"/>
              </a:ln>
            </c:spPr>
          </c:dPt>
          <c:dPt>
            <c:idx val="18"/>
            <c:invertIfNegative val="0"/>
            <c:bubble3D val="0"/>
            <c:spPr>
              <a:solidFill>
                <a:srgbClr val="3366FF"/>
              </a:solidFill>
              <a:ln w="12700">
                <a:solidFill>
                  <a:srgbClr val="000000"/>
                </a:solidFill>
                <a:prstDash val="solid"/>
              </a:ln>
            </c:spPr>
          </c:dPt>
          <c:dPt>
            <c:idx val="22"/>
            <c:invertIfNegative val="0"/>
            <c:bubble3D val="0"/>
            <c:spPr>
              <a:solidFill>
                <a:srgbClr val="3366FF"/>
              </a:solidFill>
              <a:ln w="12700">
                <a:solidFill>
                  <a:srgbClr val="000000"/>
                </a:solidFill>
                <a:prstDash val="solid"/>
              </a:ln>
            </c:spPr>
          </c:dPt>
          <c:cat>
            <c:strRef>
              <c:f>'PRESENZE CAMPIONATO'!$B$5:$B$30</c:f>
              <c:strCache>
                <c:ptCount val="26"/>
                <c:pt idx="0">
                  <c:v>Totale</c:v>
                </c:pt>
                <c:pt idx="1">
                  <c:v>Rossini Simone</c:v>
                </c:pt>
                <c:pt idx="2">
                  <c:v>Pellati Alberto</c:v>
                </c:pt>
                <c:pt idx="3">
                  <c:v>Bertani Enrico</c:v>
                </c:pt>
                <c:pt idx="4">
                  <c:v>Bertolani Roberto</c:v>
                </c:pt>
                <c:pt idx="5">
                  <c:v>Bondi Alberto</c:v>
                </c:pt>
                <c:pt idx="6">
                  <c:v>Borghi Luca</c:v>
                </c:pt>
                <c:pt idx="7">
                  <c:v>Brevini Luca</c:v>
                </c:pt>
                <c:pt idx="8">
                  <c:v>Franzoni Marco</c:v>
                </c:pt>
                <c:pt idx="9">
                  <c:v>Maggi Gianfranco</c:v>
                </c:pt>
                <c:pt idx="10">
                  <c:v>Piazzi Nicola</c:v>
                </c:pt>
                <c:pt idx="11">
                  <c:v>Ariatti Alberto (REAL)</c:v>
                </c:pt>
                <c:pt idx="12">
                  <c:v>Barchi Eris</c:v>
                </c:pt>
                <c:pt idx="13">
                  <c:v>Baschieri Paolo</c:v>
                </c:pt>
                <c:pt idx="14">
                  <c:v>Bulgarelli Riccardo</c:v>
                </c:pt>
                <c:pt idx="15">
                  <c:v>Dotti Vittorio</c:v>
                </c:pt>
                <c:pt idx="16">
                  <c:v>Guerrieri Marco</c:v>
                </c:pt>
                <c:pt idx="17">
                  <c:v>Rabitti Fabio</c:v>
                </c:pt>
                <c:pt idx="18">
                  <c:v>Sezzi Davide</c:v>
                </c:pt>
                <c:pt idx="19">
                  <c:v>Vincenzi Valerio</c:v>
                </c:pt>
                <c:pt idx="20">
                  <c:v>Brevini Matteo</c:v>
                </c:pt>
                <c:pt idx="21">
                  <c:v>Di Dato Luciano</c:v>
                </c:pt>
                <c:pt idx="22">
                  <c:v>Finamore Edoardo</c:v>
                </c:pt>
                <c:pt idx="23">
                  <c:v>Montipò Luca</c:v>
                </c:pt>
                <c:pt idx="24">
                  <c:v>Prandi Marcello</c:v>
                </c:pt>
                <c:pt idx="25">
                  <c:v>Venturi Francesco</c:v>
                </c:pt>
              </c:strCache>
            </c:strRef>
          </c:cat>
          <c:val>
            <c:numRef>
              <c:f>'PRESENZE CAMPIONATO'!$E$5:$E$30</c:f>
              <c:numCache>
                <c:formatCode>0</c:formatCode>
                <c:ptCount val="26"/>
                <c:pt idx="0" formatCode="General">
                  <c:v>0</c:v>
                </c:pt>
                <c:pt idx="1">
                  <c:v>1960</c:v>
                </c:pt>
                <c:pt idx="2">
                  <c:v>70</c:v>
                </c:pt>
                <c:pt idx="3">
                  <c:v>70</c:v>
                </c:pt>
                <c:pt idx="4">
                  <c:v>875</c:v>
                </c:pt>
                <c:pt idx="5">
                  <c:v>1755</c:v>
                </c:pt>
                <c:pt idx="6">
                  <c:v>0</c:v>
                </c:pt>
                <c:pt idx="7">
                  <c:v>40</c:v>
                </c:pt>
                <c:pt idx="8">
                  <c:v>1420</c:v>
                </c:pt>
                <c:pt idx="9">
                  <c:v>1195</c:v>
                </c:pt>
                <c:pt idx="10">
                  <c:v>1385</c:v>
                </c:pt>
                <c:pt idx="11">
                  <c:v>85</c:v>
                </c:pt>
                <c:pt idx="12">
                  <c:v>1295</c:v>
                </c:pt>
                <c:pt idx="13">
                  <c:v>510</c:v>
                </c:pt>
                <c:pt idx="14">
                  <c:v>1600</c:v>
                </c:pt>
                <c:pt idx="15">
                  <c:v>1680</c:v>
                </c:pt>
                <c:pt idx="16">
                  <c:v>1155</c:v>
                </c:pt>
                <c:pt idx="17">
                  <c:v>525</c:v>
                </c:pt>
                <c:pt idx="18">
                  <c:v>765</c:v>
                </c:pt>
                <c:pt idx="19">
                  <c:v>1710</c:v>
                </c:pt>
                <c:pt idx="20">
                  <c:v>1115</c:v>
                </c:pt>
                <c:pt idx="21">
                  <c:v>930</c:v>
                </c:pt>
                <c:pt idx="22">
                  <c:v>110</c:v>
                </c:pt>
                <c:pt idx="23">
                  <c:v>745</c:v>
                </c:pt>
                <c:pt idx="24">
                  <c:v>715</c:v>
                </c:pt>
                <c:pt idx="25">
                  <c:v>755</c:v>
                </c:pt>
              </c:numCache>
            </c:numRef>
          </c:val>
        </c:ser>
        <c:dLbls>
          <c:showLegendKey val="0"/>
          <c:showVal val="0"/>
          <c:showCatName val="0"/>
          <c:showSerName val="0"/>
          <c:showPercent val="0"/>
          <c:showBubbleSize val="0"/>
        </c:dLbls>
        <c:gapWidth val="150"/>
        <c:axId val="196664472"/>
        <c:axId val="198983160"/>
      </c:barChart>
      <c:catAx>
        <c:axId val="19666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it-IT"/>
          </a:p>
        </c:txPr>
        <c:crossAx val="198983160"/>
        <c:crosses val="autoZero"/>
        <c:auto val="1"/>
        <c:lblAlgn val="ctr"/>
        <c:lblOffset val="100"/>
        <c:tickLblSkip val="1"/>
        <c:tickMarkSkip val="1"/>
        <c:noMultiLvlLbl val="0"/>
      </c:catAx>
      <c:valAx>
        <c:axId val="1989831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800" b="0" i="0" u="none" strike="noStrike" baseline="0">
                <a:solidFill>
                  <a:srgbClr val="000000"/>
                </a:solidFill>
                <a:latin typeface="Arial"/>
                <a:ea typeface="Arial"/>
                <a:cs typeface="Arial"/>
              </a:defRPr>
            </a:pPr>
            <a:endParaRPr lang="it-IT"/>
          </a:p>
        </c:txPr>
        <c:crossAx val="19666447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MEDIA MINUTI PER PARTITA E ALLENAMENTI</a:t>
            </a:r>
          </a:p>
        </c:rich>
      </c:tx>
      <c:layout>
        <c:manualLayout>
          <c:xMode val="edge"/>
          <c:yMode val="edge"/>
          <c:x val="0.11090909090909089"/>
          <c:y val="3.090909090909091E-2"/>
        </c:manualLayout>
      </c:layout>
      <c:overlay val="0"/>
      <c:spPr>
        <a:noFill/>
        <a:ln w="25400">
          <a:noFill/>
        </a:ln>
      </c:spPr>
    </c:title>
    <c:autoTitleDeleted val="0"/>
    <c:plotArea>
      <c:layout>
        <c:manualLayout>
          <c:layoutTarget val="inner"/>
          <c:xMode val="edge"/>
          <c:yMode val="edge"/>
          <c:x val="6.4545454545454545E-2"/>
          <c:y val="0.15818195861324447"/>
          <c:w val="0.89818181818181864"/>
          <c:h val="0.60727326640030654"/>
        </c:manualLayout>
      </c:layout>
      <c:barChart>
        <c:barDir val="col"/>
        <c:grouping val="clustered"/>
        <c:varyColors val="0"/>
        <c:ser>
          <c:idx val="1"/>
          <c:order val="0"/>
          <c:tx>
            <c:v>per partita</c:v>
          </c:tx>
          <c:spPr>
            <a:solidFill>
              <a:srgbClr val="FF6600"/>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dPt>
          <c:cat>
            <c:strRef>
              <c:f>'PRESENZE CAMPIONATO'!$B$5:$B$30</c:f>
              <c:strCache>
                <c:ptCount val="26"/>
                <c:pt idx="0">
                  <c:v>Totale</c:v>
                </c:pt>
                <c:pt idx="1">
                  <c:v>Rossini Simone</c:v>
                </c:pt>
                <c:pt idx="2">
                  <c:v>Pellati Alberto</c:v>
                </c:pt>
                <c:pt idx="3">
                  <c:v>Bertani Enrico</c:v>
                </c:pt>
                <c:pt idx="4">
                  <c:v>Bertolani Roberto</c:v>
                </c:pt>
                <c:pt idx="5">
                  <c:v>Bondi Alberto</c:v>
                </c:pt>
                <c:pt idx="6">
                  <c:v>Borghi Luca</c:v>
                </c:pt>
                <c:pt idx="7">
                  <c:v>Brevini Luca</c:v>
                </c:pt>
                <c:pt idx="8">
                  <c:v>Franzoni Marco</c:v>
                </c:pt>
                <c:pt idx="9">
                  <c:v>Maggi Gianfranco</c:v>
                </c:pt>
                <c:pt idx="10">
                  <c:v>Piazzi Nicola</c:v>
                </c:pt>
                <c:pt idx="11">
                  <c:v>Ariatti Alberto (REAL)</c:v>
                </c:pt>
                <c:pt idx="12">
                  <c:v>Barchi Eris</c:v>
                </c:pt>
                <c:pt idx="13">
                  <c:v>Baschieri Paolo</c:v>
                </c:pt>
                <c:pt idx="14">
                  <c:v>Bulgarelli Riccardo</c:v>
                </c:pt>
                <c:pt idx="15">
                  <c:v>Dotti Vittorio</c:v>
                </c:pt>
                <c:pt idx="16">
                  <c:v>Guerrieri Marco</c:v>
                </c:pt>
                <c:pt idx="17">
                  <c:v>Rabitti Fabio</c:v>
                </c:pt>
                <c:pt idx="18">
                  <c:v>Sezzi Davide</c:v>
                </c:pt>
                <c:pt idx="19">
                  <c:v>Vincenzi Valerio</c:v>
                </c:pt>
                <c:pt idx="20">
                  <c:v>Brevini Matteo</c:v>
                </c:pt>
                <c:pt idx="21">
                  <c:v>Di Dato Luciano</c:v>
                </c:pt>
                <c:pt idx="22">
                  <c:v>Finamore Edoardo</c:v>
                </c:pt>
                <c:pt idx="23">
                  <c:v>Montipò Luca</c:v>
                </c:pt>
                <c:pt idx="24">
                  <c:v>Prandi Marcello</c:v>
                </c:pt>
                <c:pt idx="25">
                  <c:v>Venturi Francesco</c:v>
                </c:pt>
              </c:strCache>
            </c:strRef>
          </c:cat>
          <c:val>
            <c:numRef>
              <c:f>'PRESENZE CAMPIONATO'!$F$5:$F$30</c:f>
              <c:numCache>
                <c:formatCode>0</c:formatCode>
                <c:ptCount val="26"/>
                <c:pt idx="1">
                  <c:v>67.58620689655173</c:v>
                </c:pt>
                <c:pt idx="2">
                  <c:v>70</c:v>
                </c:pt>
                <c:pt idx="3">
                  <c:v>8.75</c:v>
                </c:pt>
                <c:pt idx="4">
                  <c:v>41.666666666666664</c:v>
                </c:pt>
                <c:pt idx="5">
                  <c:v>65</c:v>
                </c:pt>
                <c:pt idx="6">
                  <c:v>0</c:v>
                </c:pt>
                <c:pt idx="7">
                  <c:v>20</c:v>
                </c:pt>
                <c:pt idx="8">
                  <c:v>59.166666666666664</c:v>
                </c:pt>
                <c:pt idx="9">
                  <c:v>51.956521739130437</c:v>
                </c:pt>
                <c:pt idx="10">
                  <c:v>57.708333333333336</c:v>
                </c:pt>
                <c:pt idx="11">
                  <c:v>42.5</c:v>
                </c:pt>
                <c:pt idx="12">
                  <c:v>56.304347826086953</c:v>
                </c:pt>
                <c:pt idx="13">
                  <c:v>39.230769230769234</c:v>
                </c:pt>
                <c:pt idx="14">
                  <c:v>61.53846153846154</c:v>
                </c:pt>
                <c:pt idx="15">
                  <c:v>56</c:v>
                </c:pt>
                <c:pt idx="16">
                  <c:v>48.125</c:v>
                </c:pt>
                <c:pt idx="17">
                  <c:v>43.75</c:v>
                </c:pt>
                <c:pt idx="18">
                  <c:v>40.263157894736842</c:v>
                </c:pt>
                <c:pt idx="19">
                  <c:v>58.96551724137931</c:v>
                </c:pt>
                <c:pt idx="20">
                  <c:v>42.884615384615387</c:v>
                </c:pt>
                <c:pt idx="21">
                  <c:v>48.94736842105263</c:v>
                </c:pt>
                <c:pt idx="22">
                  <c:v>15.714285714285714</c:v>
                </c:pt>
                <c:pt idx="23">
                  <c:v>39.210526315789473</c:v>
                </c:pt>
                <c:pt idx="24">
                  <c:v>51.071428571428569</c:v>
                </c:pt>
                <c:pt idx="25">
                  <c:v>39.736842105263158</c:v>
                </c:pt>
              </c:numCache>
            </c:numRef>
          </c:val>
        </c:ser>
        <c:ser>
          <c:idx val="0"/>
          <c:order val="1"/>
          <c:tx>
            <c:v>per allenamenti</c:v>
          </c:tx>
          <c:spPr>
            <a:solidFill>
              <a:srgbClr val="3366FF"/>
            </a:solidFill>
            <a:ln w="12700">
              <a:solidFill>
                <a:srgbClr val="000000"/>
              </a:solidFill>
              <a:prstDash val="solid"/>
            </a:ln>
          </c:spPr>
          <c:invertIfNegative val="0"/>
          <c:val>
            <c:numRef>
              <c:f>'PRESENZE CAMPIONATO'!$D$5:$D$30</c:f>
              <c:numCache>
                <c:formatCode>0</c:formatCode>
                <c:ptCount val="26"/>
                <c:pt idx="1">
                  <c:v>47.804878048780488</c:v>
                </c:pt>
                <c:pt idx="2">
                  <c:v>23.333333333333332</c:v>
                </c:pt>
                <c:pt idx="3">
                  <c:v>2.1875</c:v>
                </c:pt>
                <c:pt idx="4">
                  <c:v>20.833333333333332</c:v>
                </c:pt>
                <c:pt idx="5">
                  <c:v>48.75</c:v>
                </c:pt>
                <c:pt idx="6">
                  <c:v>0</c:v>
                </c:pt>
                <c:pt idx="7">
                  <c:v>2.2222222222222223</c:v>
                </c:pt>
                <c:pt idx="8">
                  <c:v>34.634146341463413</c:v>
                </c:pt>
                <c:pt idx="9">
                  <c:v>32.297297297297298</c:v>
                </c:pt>
                <c:pt idx="10">
                  <c:v>33.780487804878049</c:v>
                </c:pt>
                <c:pt idx="11">
                  <c:v>0</c:v>
                </c:pt>
                <c:pt idx="12">
                  <c:v>51.8</c:v>
                </c:pt>
                <c:pt idx="13">
                  <c:v>20.399999999999999</c:v>
                </c:pt>
                <c:pt idx="14">
                  <c:v>42.10526315789474</c:v>
                </c:pt>
                <c:pt idx="15">
                  <c:v>33.6</c:v>
                </c:pt>
                <c:pt idx="16">
                  <c:v>33</c:v>
                </c:pt>
                <c:pt idx="17">
                  <c:v>32.8125</c:v>
                </c:pt>
                <c:pt idx="18">
                  <c:v>42.5</c:v>
                </c:pt>
                <c:pt idx="19">
                  <c:v>35.625</c:v>
                </c:pt>
                <c:pt idx="20">
                  <c:v>32.794117647058826</c:v>
                </c:pt>
                <c:pt idx="21">
                  <c:v>46.5</c:v>
                </c:pt>
                <c:pt idx="22">
                  <c:v>9.1666666666666661</c:v>
                </c:pt>
                <c:pt idx="23">
                  <c:v>21.285714285714285</c:v>
                </c:pt>
                <c:pt idx="24">
                  <c:v>102.14285714285714</c:v>
                </c:pt>
                <c:pt idx="25">
                  <c:v>22.205882352941178</c:v>
                </c:pt>
              </c:numCache>
            </c:numRef>
          </c:val>
        </c:ser>
        <c:dLbls>
          <c:showLegendKey val="0"/>
          <c:showVal val="0"/>
          <c:showCatName val="0"/>
          <c:showSerName val="0"/>
          <c:showPercent val="0"/>
          <c:showBubbleSize val="0"/>
        </c:dLbls>
        <c:gapWidth val="150"/>
        <c:axId val="198600408"/>
        <c:axId val="198600792"/>
      </c:barChart>
      <c:catAx>
        <c:axId val="198600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25" b="0" i="0" u="none" strike="noStrike" baseline="0">
                <a:solidFill>
                  <a:srgbClr val="000000"/>
                </a:solidFill>
                <a:latin typeface="Arial"/>
                <a:ea typeface="Arial"/>
                <a:cs typeface="Arial"/>
              </a:defRPr>
            </a:pPr>
            <a:endParaRPr lang="it-IT"/>
          </a:p>
        </c:txPr>
        <c:crossAx val="198600792"/>
        <c:crosses val="autoZero"/>
        <c:auto val="1"/>
        <c:lblAlgn val="ctr"/>
        <c:lblOffset val="100"/>
        <c:tickLblSkip val="1"/>
        <c:tickMarkSkip val="1"/>
        <c:noMultiLvlLbl val="0"/>
      </c:catAx>
      <c:valAx>
        <c:axId val="198600792"/>
        <c:scaling>
          <c:orientation val="minMax"/>
          <c:max val="7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050" b="0" i="0" u="none" strike="noStrike" baseline="0">
                <a:solidFill>
                  <a:srgbClr val="000000"/>
                </a:solidFill>
                <a:latin typeface="Arial"/>
                <a:ea typeface="Arial"/>
                <a:cs typeface="Arial"/>
              </a:defRPr>
            </a:pPr>
            <a:endParaRPr lang="it-IT"/>
          </a:p>
        </c:txPr>
        <c:crossAx val="198600408"/>
        <c:crosses val="autoZero"/>
        <c:crossBetween val="between"/>
      </c:valAx>
      <c:spPr>
        <a:solidFill>
          <a:srgbClr val="C0C0C0"/>
        </a:solidFill>
        <a:ln w="12700">
          <a:solidFill>
            <a:srgbClr val="808080"/>
          </a:solidFill>
          <a:prstDash val="solid"/>
        </a:ln>
      </c:spPr>
    </c:plotArea>
    <c:legend>
      <c:legendPos val="r"/>
      <c:layout>
        <c:manualLayout>
          <c:xMode val="edge"/>
          <c:yMode val="edge"/>
          <c:x val="0.64363636363636367"/>
          <c:y val="3.8181818181818199E-2"/>
          <c:w val="0.31545454545454565"/>
          <c:h val="6.9090909090909119E-2"/>
        </c:manualLayout>
      </c:layout>
      <c:overlay val="0"/>
      <c:spPr>
        <a:solidFill>
          <a:srgbClr val="FFFFFF"/>
        </a:solidFill>
        <a:ln w="3175">
          <a:solidFill>
            <a:srgbClr val="000000"/>
          </a:solidFill>
          <a:prstDash val="solid"/>
        </a:ln>
      </c:spPr>
      <c:txPr>
        <a:bodyPr/>
        <a:lstStyle/>
        <a:p>
          <a:pPr>
            <a:defRPr sz="1395" b="0"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horizontalDpi="0"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123825</xdr:colOff>
      <xdr:row>32</xdr:row>
      <xdr:rowOff>66675</xdr:rowOff>
    </xdr:to>
    <xdr:graphicFrame macro="">
      <xdr:nvGraphicFramePr>
        <xdr:cNvPr id="2049"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33</xdr:row>
      <xdr:rowOff>0</xdr:rowOff>
    </xdr:from>
    <xdr:to>
      <xdr:col>17</xdr:col>
      <xdr:colOff>152400</xdr:colOff>
      <xdr:row>65</xdr:row>
      <xdr:rowOff>57150</xdr:rowOff>
    </xdr:to>
    <xdr:graphicFrame macro="">
      <xdr:nvGraphicFramePr>
        <xdr:cNvPr id="2050"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137</xdr:row>
      <xdr:rowOff>85725</xdr:rowOff>
    </xdr:to>
    <xdr:sp macro="" textlink="">
      <xdr:nvSpPr>
        <xdr:cNvPr id="6" name="CasellaDiTesto 5"/>
        <xdr:cNvSpPr txBox="1"/>
      </xdr:nvSpPr>
      <xdr:spPr>
        <a:xfrm>
          <a:off x="47625" y="381000"/>
          <a:ext cx="5153025" cy="22183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BISOGNA CHE DIAMO LA SVOLTA AL CAMPIONATO, OGGI VORREI VINCERE: PRIMO PERCHE QUESTI SONO AVVERSARI CON I QUALI CI GIOCHEREMO IL PIAZZAMENTO PUNTO A PUNTO,  ED E' IMPORTANTE STACCARLI, SECONDO PERCHE' E' FONDAMENTALE CHE DIVENTIAMO CONSAPEVOLI DELLE NOSTRE QUALITA': A MIO AVVISO QUELLO CHE CI BLOCCA E' LA POCA CONVINZIONE DEI NOSTRI MEZZI.</a:t>
          </a:r>
        </a:p>
        <a:p>
          <a:pPr eaLnBrk="1" fontAlgn="auto" latinLnBrk="0" hangingPunct="1"/>
          <a:r>
            <a:rPr lang="it-IT" sz="1100" b="1" cap="small" baseline="0">
              <a:solidFill>
                <a:schemeClr val="dk1"/>
              </a:solidFill>
              <a:latin typeface="+mn-lt"/>
              <a:ea typeface="+mn-ea"/>
              <a:cs typeface="+mn-cs"/>
            </a:rPr>
            <a:t>QUINDI ENTRIAMO IN CAMPO CON L'IDEA FISSA DI RIENTRARE QUI CON TRE PUNTI: RICORDIAMOCI CHE POSSIAMO RAGGIUNGERE QUALSIASI OBIETTIVO BASTA VOLERLO. FISSATEVELA IN TESTA STA FRASE. </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GIAN, ROBBY/ BULGA, VITTO, WALLY/ ERIS/ BREV, CELLO.</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RAGA GIOCHIAMO COME AL SOLITO, SIAMO SUL NOSTRO CAMPO, QUINDI COME SEMPRE CERCHIAMO DI STARE ALTI, A PARTIRE DA DIETRO CON </a:t>
          </a:r>
          <a:r>
            <a:rPr lang="it-IT" sz="1100" b="1" cap="small" baseline="0">
              <a:solidFill>
                <a:schemeClr val="dk1"/>
              </a:solidFill>
              <a:latin typeface="+mn-lt"/>
              <a:ea typeface="+mn-ea"/>
              <a:cs typeface="+mn-cs"/>
            </a:rPr>
            <a:t>IL GIRO PALLA FATTO A CAVALLO DEL CENTROCAMPO.</a:t>
          </a:r>
          <a:r>
            <a:rPr lang="it-IT" sz="1100" b="0" cap="small" baseline="0">
              <a:solidFill>
                <a:schemeClr val="dk1"/>
              </a:solidFill>
              <a:latin typeface="+mn-lt"/>
              <a:ea typeface="+mn-ea"/>
              <a:cs typeface="+mn-cs"/>
            </a:rPr>
            <a:t>  SOLITE DISTANZE, QUINDI LA DIFESA DEVE SALIRE,  E SE SIAMO ALTI, IL CENTROCAMPISTA CENTRALE NON DEVE ABBASARSI TROPPO A RICEVERE PALLA. </a:t>
          </a:r>
        </a:p>
        <a:p>
          <a:pPr eaLnBrk="1" fontAlgn="auto" latinLnBrk="0" hangingPunct="1"/>
          <a:r>
            <a:rPr lang="it-IT" sz="1100" b="0" cap="small" baseline="0">
              <a:solidFill>
                <a:schemeClr val="dk1"/>
              </a:solidFill>
              <a:latin typeface="+mn-lt"/>
              <a:ea typeface="+mn-ea"/>
              <a:cs typeface="+mn-cs"/>
            </a:rPr>
            <a:t>VOGLIO CONQUISTARE CAMPO E GESTIRE NOI IL POSSESSO.  QUESTI PIU' DI ALTRI </a:t>
          </a:r>
          <a:r>
            <a:rPr lang="it-IT" sz="1100" b="1" cap="small" baseline="0">
              <a:solidFill>
                <a:schemeClr val="dk1"/>
              </a:solidFill>
              <a:latin typeface="+mn-lt"/>
              <a:ea typeface="+mn-ea"/>
              <a:cs typeface="+mn-cs"/>
            </a:rPr>
            <a:t>VANNO TENUTI NELLA LORO META' CAMPO  E LI TENIAMO LI'. CON POSSESSO PALLA E GIOCATE VELOCI  DUE/TRE TOCCHI E NON PORTIAMOLA.  </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COMANDI TU. FATTI SENTIRE</a:t>
          </a:r>
          <a:r>
            <a:rPr lang="it-IT" sz="1100" cap="small" baseline="0">
              <a:solidFill>
                <a:schemeClr val="dk1"/>
              </a:solidFill>
              <a:latin typeface="+mn-lt"/>
              <a:ea typeface="+mn-ea"/>
              <a:cs typeface="+mn-cs"/>
            </a:rPr>
            <a:t>. HAI ESPERIENZA, TECNICA, CARATTERE PER ESSERE LA GUIDA DI QUESTA SQUADRA.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 NICO,</a:t>
          </a:r>
          <a:r>
            <a:rPr lang="it-IT" sz="1100" cap="small" baseline="0">
              <a:solidFill>
                <a:schemeClr val="dk1"/>
              </a:solidFill>
              <a:latin typeface="+mn-lt"/>
              <a:ea typeface="+mn-ea"/>
              <a:cs typeface="+mn-cs"/>
            </a:rPr>
            <a:t> OGGI TI VOGLIO ATTACCATO AL LORO CENTRAVANTI, DOVREBBE ESSERE IL COLORED, NON LO FAI RESPIRARE, MI RACCOMANDO, NESSUNA SBAVATURA.  </a:t>
          </a:r>
          <a:r>
            <a:rPr lang="it-IT" sz="1100" b="1" cap="small" baseline="0">
              <a:solidFill>
                <a:schemeClr val="dk1"/>
              </a:solidFill>
              <a:latin typeface="+mn-lt"/>
              <a:ea typeface="+mn-ea"/>
              <a:cs typeface="+mn-cs"/>
            </a:rPr>
            <a:t>I TERZINI OGGI  DEVONO STARE MOLTO ATTENTI, DATO CHE SULLE FASCE LORO HANNO DUE CHE SPINGONO MOLTO, SOPRATTUTTO A DESTRA. NON DOBBIAMO ASSOLUTAMENTE ESSERE FUORI POSIZIONI O AVERE LA COPERTA CORTA,  QUINDI PREFERISCO CHE  FRANZ PARTECIPI ALLA MANOVRA OFFENSIVA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r>
            <a:rPr lang="it-IT" sz="1100" b="0" cap="small" baseline="0">
              <a:solidFill>
                <a:schemeClr val="dk1"/>
              </a:solidFill>
              <a:latin typeface="+mn-lt"/>
              <a:ea typeface="+mn-ea"/>
              <a:cs typeface="+mn-cs"/>
            </a:rPr>
            <a:t>, MENTRE A SINISTRA </a:t>
          </a:r>
          <a:r>
            <a:rPr lang="it-IT" sz="1100" b="1" cap="small" baseline="0">
              <a:solidFill>
                <a:schemeClr val="dk1"/>
              </a:solidFill>
              <a:latin typeface="+mn-lt"/>
              <a:ea typeface="+mn-ea"/>
              <a:cs typeface="+mn-cs"/>
            </a:rPr>
            <a:t>ROBBY STIA PIU' IN POSIZIONE.  </a:t>
          </a:r>
          <a:endParaRPr lang="it-IT" sz="1100" b="0" cap="small" baseline="0">
            <a:solidFill>
              <a:schemeClr val="dk1"/>
            </a:solidFill>
            <a:latin typeface="+mn-lt"/>
            <a:ea typeface="+mn-ea"/>
            <a:cs typeface="+mn-cs"/>
          </a:endParaRP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VA FATTO VELOCE,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IN CASA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CELLO.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a:t>
          </a:r>
          <a:r>
            <a:rPr lang="it-IT" sz="1100" cap="small">
              <a:solidFill>
                <a:schemeClr val="dk1"/>
              </a:solidFill>
              <a:latin typeface="+mn-lt"/>
              <a:ea typeface="+mn-ea"/>
              <a:cs typeface="+mn-cs"/>
            </a:rPr>
            <a:t>CHE DETTI I TEMPI DELLA SQUADRA. MI RACCOMANDO LA POSIZIONE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VITTO NON SCHIACCIAMOCI, </a:t>
          </a:r>
          <a:r>
            <a:rPr lang="it-IT" sz="1100" cap="small">
              <a:solidFill>
                <a:schemeClr val="dk1"/>
              </a:solidFill>
              <a:latin typeface="+mn-lt"/>
              <a:ea typeface="+mn-ea"/>
              <a:cs typeface="+mn-cs"/>
            </a:rPr>
            <a:t>NON SBILANCIAMOCI,</a:t>
          </a:r>
          <a:r>
            <a:rPr lang="it-IT" sz="1100" cap="small" baseline="0">
              <a:solidFill>
                <a:schemeClr val="dk1"/>
              </a:solidFill>
              <a:latin typeface="+mn-lt"/>
              <a:ea typeface="+mn-ea"/>
              <a:cs typeface="+mn-cs"/>
            </a:rPr>
            <a:t> MOVIMENTI IN ORIZZONTALE, GIOCATE SEMPLICI E VELOCI, DUE COSE VOGLIO OGGI DA TE </a:t>
          </a:r>
        </a:p>
        <a:p>
          <a:r>
            <a:rPr lang="it-IT" sz="1100" b="1" cap="small" baseline="0">
              <a:solidFill>
                <a:schemeClr val="dk1"/>
              </a:solidFill>
              <a:latin typeface="+mn-lt"/>
              <a:ea typeface="+mn-ea"/>
              <a:cs typeface="+mn-cs"/>
            </a:rPr>
            <a:t>1) CERCA ERIS QUANDO C'E' LA POSSIBILITA', DEVI IMPARARE A VERTICALIZZARE.</a:t>
          </a:r>
        </a:p>
        <a:p>
          <a:r>
            <a:rPr lang="it-IT" sz="1100" b="1" cap="small" baseline="0">
              <a:solidFill>
                <a:schemeClr val="dk1"/>
              </a:solidFill>
              <a:latin typeface="+mn-lt"/>
              <a:ea typeface="+mn-ea"/>
              <a:cs typeface="+mn-cs"/>
            </a:rPr>
            <a:t>2) VOGLIO  CHE PROVI SPESSO </a:t>
          </a:r>
          <a:r>
            <a:rPr lang="it-IT" sz="1100" b="1" cap="small">
              <a:solidFill>
                <a:schemeClr val="dk1"/>
              </a:solidFill>
              <a:latin typeface="+mn-lt"/>
              <a:ea typeface="+mn-ea"/>
              <a:cs typeface="+mn-cs"/>
            </a:rPr>
            <a:t>IL CAMBIO CAMPO IN MANIERA VELOCE,  DALLA PARTE DI FRANZ</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BULGA A DESTRA, WALLY A SINISTRA:</a:t>
          </a:r>
          <a:r>
            <a:rPr lang="it-IT" sz="1100" cap="small">
              <a:solidFill>
                <a:schemeClr val="dk1"/>
              </a:solidFill>
              <a:latin typeface="+mn-lt"/>
              <a:ea typeface="+mn-ea"/>
              <a:cs typeface="+mn-cs"/>
            </a:rPr>
            <a:t> MUOVERSI CON INTELLIGENZA</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NON PERDERE PALLE BANALI.,</a:t>
          </a:r>
          <a:r>
            <a:rPr lang="it-IT" sz="1100" cap="small" baseline="0">
              <a:solidFill>
                <a:schemeClr val="dk1"/>
              </a:solidFill>
              <a:latin typeface="+mn-lt"/>
              <a:ea typeface="+mn-ea"/>
              <a:cs typeface="+mn-cs"/>
            </a:rPr>
            <a:t> L'ULTIMA PARTITA IL GOL AVVERSARIO E' NATO DA UNA PALLA PERSA A CENTROCAMPO, POI HANNO FATTO LA RIPARTENZA. </a:t>
          </a:r>
          <a:r>
            <a:rPr lang="it-IT" sz="1100" cap="small">
              <a:solidFill>
                <a:schemeClr val="dk1"/>
              </a:solidFill>
              <a:latin typeface="+mn-lt"/>
              <a:ea typeface="+mn-ea"/>
              <a:cs typeface="+mn-cs"/>
            </a:rPr>
            <a:t> WALLY  DALLA TUA PARTE </a:t>
          </a:r>
          <a:r>
            <a:rPr lang="it-IT" sz="1100" cap="small" baseline="0">
              <a:solidFill>
                <a:schemeClr val="dk1"/>
              </a:solidFill>
              <a:latin typeface="+mn-lt"/>
              <a:ea typeface="+mn-ea"/>
              <a:cs typeface="+mn-cs"/>
            </a:rPr>
            <a:t> LORO SPINGONO, QUINDI OGGI PIU' CHE MAI UN'OCCHIO SEMPRE ALLE SPALLE.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DALLA META' CAMPO VERSO LA MIA PORTA SOPRATTUTTO NEGLI ULTIMI 20 METRI NON VOGLIO VEDERE NESSUNO INDIETREGGIARE, IMPARIAMO INVECE A PRESSARE IL POSSESSORE DI PALLA .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IN ALLENAMENTO LE ABBIAMO PROVATE, MI PIACEREBBE VEDERNE QUALCUNA. 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ERIS, CHE VOGLIO PARTA DECENTRATO DA SX PER POI ACCENTRARSI.</a:t>
          </a:r>
          <a:r>
            <a:rPr lang="it-IT" sz="1100" cap="small" baseline="0">
              <a:solidFill>
                <a:schemeClr val="dk1"/>
              </a:solidFill>
              <a:latin typeface="+mn-lt"/>
              <a:ea typeface="+mn-ea"/>
              <a:cs typeface="+mn-cs"/>
            </a:rPr>
            <a:t> LORO DA QUELLA PARTE  HANNO  UN UOMO CHE SPINGE MOLTO, VEDIAMO SE RIUSCIAMO A DARGLI FASTIDIO FACENDOTI PARTIRE LARGO. ERIS, VOGLIO CHE OGGI TI CALI IN PIENO IN QUESTA SQUADRA E PROVI A FARCI FARE IL SALTO DI QUALITA'. PER QUESTO VOGLIO CHE TU VENGA CERCATO SPESSO. L'INPUT PERO' DEVE PARTIRE DA TE: SE TI FAI VEDERE, SECREI SPAZIO COL TUO MOVIMENTO VEDRAI CHE DI PALLONI GIOCABILI NE AVRAI. </a:t>
          </a:r>
          <a:r>
            <a:rPr lang="it-IT" sz="1100" b="1" cap="small" baseline="0">
              <a:solidFill>
                <a:schemeClr val="dk1"/>
              </a:solidFill>
              <a:latin typeface="+mn-lt"/>
              <a:ea typeface="+mn-ea"/>
              <a:cs typeface="+mn-cs"/>
            </a:rPr>
            <a:t>NEGLI ULTIMI 20/25 METRI VOGLIO IL DRIBBLING SENZA PAURA E LA FINALIZZAZIONE VELOCE CHE SIA IL CROSS, L'UNO-DUE O IL TIRO. </a:t>
          </a:r>
          <a:r>
            <a:rPr lang="it-IT" sz="1100" cap="small">
              <a:solidFill>
                <a:schemeClr val="dk1"/>
              </a:solidFill>
              <a:latin typeface="+mn-lt"/>
              <a:ea typeface="+mn-ea"/>
              <a:cs typeface="+mn-cs"/>
            </a:rPr>
            <a:t>POSSIBILITA' DI INSERIMENTO DIETRO LA PUNTA QUANDO VIENE INCONTRO A RICEVERE PALLA</a:t>
          </a:r>
          <a:r>
            <a:rPr lang="it-IT" sz="1100" cap="small" baseline="0">
              <a:solidFill>
                <a:schemeClr val="dk1"/>
              </a:solidFill>
              <a:latin typeface="+mn-lt"/>
              <a:ea typeface="+mn-ea"/>
              <a:cs typeface="+mn-cs"/>
            </a:rPr>
            <a:t> OPPURE VAI IN APPOGGIO PER LA GIOCATA DELLA PUNTA: CERCA SEMPRE LA GIOCATA VELOCE MAGARI IN PROFONDITA' PER CELLO O PER LA CHIUSURA DI UN TRIANGOLO. </a:t>
          </a:r>
          <a:endParaRPr lang="it-IT"/>
        </a:p>
        <a:p>
          <a:r>
            <a:rPr lang="it-IT" sz="1100" cap="small" baseline="0">
              <a:solidFill>
                <a:schemeClr val="dk1"/>
              </a:solidFill>
              <a:latin typeface="+mn-lt"/>
              <a:ea typeface="+mn-ea"/>
              <a:cs typeface="+mn-cs"/>
            </a:rPr>
            <a:t>E' FONDAMENTALE CHE NON ESCI DAL GIOCO, PERCIO' CERCATI IN OGNI SITUAZIONE LA  POSIZIONE MIGLIORE. SCALI A  A DAR FASTIDIO AL LORO CENTRALE DI CENTROCAMPO IN FASE DI NON POSSESSO, E' IMPORTANTE QUESTA FASE ERIS, CHIARO?  </a:t>
          </a:r>
          <a:r>
            <a:rPr lang="it-IT" sz="1100" cap="small">
              <a:solidFill>
                <a:schemeClr val="dk1"/>
              </a:solidFill>
              <a:latin typeface="+mn-lt"/>
              <a:ea typeface="+mn-ea"/>
              <a:cs typeface="+mn-cs"/>
            </a:rPr>
            <a:t>ESCI IN PRESSING SUI CENTRALI DIFENSIVI SE PARTONO DA LI', LE PUNTE STANNO TRA IL CENTRALE ED IL TERZINO. </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LASCIA SVARIARE CELLO CHE FARA' PIU' MOVIMENTO.  OBIETTIVO PRIMARIO DI OGGI, OVVIAMENTE DOPO IL GOL, E' QUELLO DI TENERE SU IL PALLONE, FACCIAMO RESPIRARE LA SQUADRA RAGAZZI. </a:t>
          </a:r>
          <a:r>
            <a:rPr lang="it-IT" sz="1100" b="1" cap="small" baseline="0">
              <a:solidFill>
                <a:schemeClr val="dk1"/>
              </a:solidFill>
              <a:latin typeface="+mn-lt"/>
              <a:ea typeface="+mn-ea"/>
              <a:cs typeface="+mn-cs"/>
            </a:rPr>
            <a:t>PER I CENTROCAMPISTI: IL BREV, CERCHIAMOLO SUI PIEDI, PRONTI A RICEVERE LA SPONDA, CELLO INVECE DEVE DARCI PROFONDITA', VOGLIO IMBECCATE NELLO SPAZIO E RASOTERRA. E' VELOCE PUO' FARE LA DIFFERENZA. </a:t>
          </a:r>
          <a:r>
            <a:rPr lang="it-IT" sz="1100" cap="small" baseline="0">
              <a:solidFill>
                <a:schemeClr val="dk1"/>
              </a:solidFill>
              <a:latin typeface="+mn-lt"/>
              <a:ea typeface="+mn-ea"/>
              <a:cs typeface="+mn-cs"/>
            </a:rPr>
            <a:t>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cap="small" baseline="0">
              <a:solidFill>
                <a:schemeClr val="dk1"/>
              </a:solidFill>
              <a:latin typeface="+mn-lt"/>
              <a:ea typeface="+mn-ea"/>
              <a:cs typeface="+mn-cs"/>
            </a:rPr>
            <a:t>IN ALLENAMENTO LE ABBIAMO PROVATE LE SOLUZIONI. SONO DA RIPETERE IN PARTITA. NE BASTA UNA FATTA BENE E SIAMO IN PORTA.</a:t>
          </a:r>
        </a:p>
        <a:p>
          <a:pPr eaLnBrk="1" fontAlgn="auto" latinLnBrk="0" hangingPunct="1"/>
          <a:r>
            <a:rPr lang="it-IT" sz="1100">
              <a:solidFill>
                <a:schemeClr val="dk1"/>
              </a:solidFill>
              <a:latin typeface="+mn-lt"/>
              <a:ea typeface="+mn-ea"/>
              <a:cs typeface="+mn-cs"/>
            </a:rPr>
            <a:t>RICORDIAMOCI CHE I PRIMI DIFENSORI SONO LE PUNTE:  SUI CENTRALI ESCE ERIS MENTRE BREV E CELLO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CELLO RIENTRI TU A SALTARE IN AREA SULLE PALLE INATTIVE A SFAVORE.</a:t>
          </a:r>
        </a:p>
        <a:p>
          <a:endParaRPr lang="it-IT" sz="1100"/>
        </a:p>
        <a:p>
          <a:r>
            <a:rPr lang="it-IT" sz="1100"/>
            <a:t>-RIGORI: ERIS/GIAN/VITTO</a:t>
          </a:r>
        </a:p>
        <a:p>
          <a:r>
            <a:rPr lang="it-IT" sz="1100"/>
            <a:t>-PUNIZIONI: ERIS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a:t>
          </a:r>
          <a:r>
            <a:rPr lang="it-IT" sz="1100" b="1" baseline="0"/>
            <a:t> DIVERTIRCI E 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144</xdr:row>
      <xdr:rowOff>47625</xdr:rowOff>
    </xdr:to>
    <xdr:sp macro="" textlink="">
      <xdr:nvSpPr>
        <xdr:cNvPr id="8" name="CasellaDiTesto 7"/>
        <xdr:cNvSpPr txBox="1"/>
      </xdr:nvSpPr>
      <xdr:spPr>
        <a:xfrm>
          <a:off x="47625" y="381000"/>
          <a:ext cx="5153025" cy="2327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INNANZITUTTO DIAMO IL BENVENUTO A LUCIO, NUOVO SUTURA, AVREMO MODO DI CONOSCERCI MA SONO SICURO CHE SARA' UNA BELLA ESPERIENZA.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E' LA CLASSICA PROVA DI MATURITA'. DOBBIAMO DARE CONTINUITA' ALLE ULTIME PRESTAZIONI, SIA A LIVELLO DI GIOCO CHE DI RISULTATO: QUINDI ENTRIAMO IN CAMPO CONVINTI DEI NOSTRI MEZZI, UMILI E RISPETTOSI DELL'AVVERSARIO CHE FIN QUI PRIMEGGIA IN CLASSIFICA MA CONSAPEVOLI DEI NOSTRI MEZZI.</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LORO SONO UNA SQUADRA DI PROVOCATORI: APPENA TOCCATI URLANO COME SE FOSSERO SCUOIATI VIVI, INOLTRE SONO SCORRETTI, INSULTI, PESTONI E CALCI A PALLA LONTANA....TENTERANNO COME GIA' L'ANNO SCORSO DI METTERLA IN RISSA. IO NON VOGLIO GIOCARMELA IN INFERIORITA' NUMERICA, QUINDI NON CASCHIAMO IN PROVOCAZIONI. SE DOBBIAMO DARLE LE DIAMO DATE BENE, NEI CONTRASTI. NON VOGLIO REAZIONI DEL CAZZO. </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GIAN, ABI/ ERIS, CAP, GUERRO/ CELLO, VENTU, LUCIO.</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CAMBIAMO MODULO, MA COME SEMPRE ENTRIAMO SENZA PAURA, LA DIFFERENZA NON LA FA IL MODULO, LA FA L'ATTEGGIAMENTO: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UNA CURA PARTICOLARE ALLE DISTANZE TRA I REPARTI: DIFESA/CENTROCAMPO/ATTACCO,  CURIAMOLE RAGAZZI. BASTA UN ATTIMO PER ESSERE TROPPO BASSI, SCHIACCIARCI O ALLUNGARCI TROPPO. </a:t>
          </a: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 IL GIRO PALLA VA FATTO VELOCE, QUINDI PASSAGGI DI PRIMA O DI SECONDA AL MASSIMO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NICO</a:t>
          </a:r>
          <a:r>
            <a:rPr lang="it-IT" sz="1100" cap="small" baseline="0">
              <a:solidFill>
                <a:schemeClr val="dk1"/>
              </a:solidFill>
              <a:latin typeface="+mn-lt"/>
              <a:ea typeface="+mn-ea"/>
              <a:cs typeface="+mn-cs"/>
            </a:rPr>
            <a:t> ANCHE OGGI AVRAI DEI CLIENTI SCOMODI, NON ACCETTIAMO LE PROVOCAZIONI, SONO MAESTRI IN QUESTO. MI RACCOMANDO, NESSUNA SBAVATURA.  </a:t>
          </a:r>
          <a:r>
            <a:rPr lang="it-IT" sz="1100" b="1" cap="small" baseline="0">
              <a:solidFill>
                <a:schemeClr val="dk1"/>
              </a:solidFill>
              <a:latin typeface="+mn-lt"/>
              <a:ea typeface="+mn-ea"/>
              <a:cs typeface="+mn-cs"/>
            </a:rPr>
            <a:t>I TERZINI: WALLY, LE CIRCOSTANZE MI PORTANO A SCHIERARTI QUI OGGI, DA TE VOGLIO SEMPLICITA' E POSIZIONE INNANZITUTTO, ABI  COME SEMPRE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ABI SPINGIAMO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OGGI GIOCHIAMO A TRE DAVANTI, QUINDI I DUE TERZINI HANNO DUE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VENTU CON CELLO O LUCIO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CAP </a:t>
          </a:r>
          <a:r>
            <a:rPr lang="it-IT" sz="1100" cap="small">
              <a:solidFill>
                <a:schemeClr val="dk1"/>
              </a:solidFill>
              <a:latin typeface="+mn-lt"/>
              <a:ea typeface="+mn-ea"/>
              <a:cs typeface="+mn-cs"/>
            </a:rPr>
            <a:t>DETTI I TEMPI DELLA SQUADRA. MI RACCOMANDO LA POSIZIONE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NON SCHIACCIAMOCI, </a:t>
          </a:r>
          <a:r>
            <a:rPr lang="it-IT" sz="1100" cap="small">
              <a:solidFill>
                <a:schemeClr val="dk1"/>
              </a:solidFill>
              <a:latin typeface="+mn-lt"/>
              <a:ea typeface="+mn-ea"/>
              <a:cs typeface="+mn-cs"/>
            </a:rPr>
            <a:t>NON SBILANCIAMOCI,</a:t>
          </a:r>
          <a:r>
            <a:rPr lang="it-IT" sz="1100" cap="small" baseline="0">
              <a:solidFill>
                <a:schemeClr val="dk1"/>
              </a:solidFill>
              <a:latin typeface="+mn-lt"/>
              <a:ea typeface="+mn-ea"/>
              <a:cs typeface="+mn-cs"/>
            </a:rPr>
            <a:t> MOVIMENTI IN ORIZZONTALE, GIOCATE SEMPLICI E VELOCI, OGGI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CHE PROVI SPESSO </a:t>
          </a:r>
          <a:r>
            <a:rPr lang="it-IT" sz="1100" b="1" cap="small">
              <a:solidFill>
                <a:schemeClr val="dk1"/>
              </a:solidFill>
              <a:latin typeface="+mn-lt"/>
              <a:ea typeface="+mn-ea"/>
              <a:cs typeface="+mn-cs"/>
            </a:rPr>
            <a:t>IL CAMBIO CAMPO IN MANIERA VELOCE, DALLA PARTE DI CELLO E DI LUCIO</a:t>
          </a: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 TAGLI DEI DUE ATTACCANTI ESTERNI DIETRO VENTU.</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ERIS A DESTRA, GUERRO A SINISTRA:</a:t>
          </a:r>
          <a:r>
            <a:rPr lang="it-IT" sz="1100" cap="small">
              <a:solidFill>
                <a:schemeClr val="dk1"/>
              </a:solidFill>
              <a:latin typeface="+mn-lt"/>
              <a:ea typeface="+mn-ea"/>
              <a:cs typeface="+mn-cs"/>
            </a:rPr>
            <a:t> MUOVERSI CON INTELLIGENZA</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ERIS</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ILLUMINA, GUERRO LEGNA. E' FONDAMENTALE A CENTROCAMPO NON PERDERE PALLE BANALI</a:t>
          </a:r>
          <a:r>
            <a:rPr lang="it-IT" sz="1100" cap="small" baseline="0">
              <a:solidFill>
                <a:schemeClr val="dk1"/>
              </a:solidFill>
              <a:latin typeface="+mn-lt"/>
              <a:ea typeface="+mn-ea"/>
              <a:cs typeface="+mn-cs"/>
            </a:rPr>
            <a:t> SOPRATTUTTO SE UNO DEI TERZINI E' SALITO, SI RISCHIA SEMPRE LA RIPARTENZA. </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OGGI PIU' CHE MAI UN'OCCHIO SEMPRE ALLE SPALLE.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DALLA META' CAMPO VERSO LA MIA PORTA SOPRATTUTTO NEGLI ULTIMI 20 METRI NON VOGLIO VEDERE NESSUNO INDIETREGGIARE, IMPARIAMO INVECE A PRESSARE IL POSSESSORE DI PALLA .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IN ALLENAMENTO LE ABBIAMO PROVATE, NON CAMBIANO TANTO DAL 4-3-1-2 AL 4-3-3.</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MI PIACEREBBE VEDERE IL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VENTU</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LUCIO E CELLO LARGHI FARANNO PIU' MOVIMENTO. </a:t>
          </a:r>
        </a:p>
        <a:p>
          <a:r>
            <a:rPr lang="it-IT" sz="1100" cap="small" baseline="0">
              <a:solidFill>
                <a:schemeClr val="dk1"/>
              </a:solidFill>
              <a:latin typeface="+mn-lt"/>
              <a:ea typeface="+mn-ea"/>
              <a:cs typeface="+mn-cs"/>
            </a:rPr>
            <a:t>DALLE PUNTE ESTERNE MI ASPETTO SACRIFICO CON COPERTURA A CENTROCAMPO IN FASE DI NON POSSESSO E SPINTA OFFENSIVA IN FASE DI POSSESSO. </a:t>
          </a:r>
        </a:p>
        <a:p>
          <a:r>
            <a:rPr lang="it-IT" sz="1100" cap="small" baseline="0">
              <a:solidFill>
                <a:schemeClr val="dk1"/>
              </a:solidFill>
              <a:latin typeface="+mn-lt"/>
              <a:ea typeface="+mn-ea"/>
              <a:cs typeface="+mn-cs"/>
            </a:rPr>
            <a:t>E' COME SEMPRE FONDAMENTALE IL MOVIMENTO SENZA PALLA. I MOVIMENTI CHE VOGLIO SONO SEMPLICI,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VENTU MENTRE LUCIO E CELLO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VENTU RIENTRI TU A SALTARE IN AREA SULLE PALLE INATTIVE A SFAVORE.</a:t>
          </a:r>
        </a:p>
        <a:p>
          <a:endParaRPr lang="it-IT" sz="1100"/>
        </a:p>
        <a:p>
          <a:r>
            <a:rPr lang="it-IT" sz="1100"/>
            <a:t>-RIGORI: ERIS/GIAN</a:t>
          </a:r>
        </a:p>
        <a:p>
          <a:r>
            <a:rPr lang="it-IT" sz="1100"/>
            <a:t>-PUNIZIONI: ERIS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2</xdr:row>
      <xdr:rowOff>38099</xdr:rowOff>
    </xdr:from>
    <xdr:to>
      <xdr:col>8</xdr:col>
      <xdr:colOff>381000</xdr:colOff>
      <xdr:row>76</xdr:row>
      <xdr:rowOff>142875</xdr:rowOff>
    </xdr:to>
    <xdr:sp macro="" textlink="">
      <xdr:nvSpPr>
        <xdr:cNvPr id="2" name="CasellaDiTesto 1"/>
        <xdr:cNvSpPr txBox="1"/>
      </xdr:nvSpPr>
      <xdr:spPr>
        <a:xfrm>
          <a:off x="47625" y="380999"/>
          <a:ext cx="5153025" cy="12087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138</xdr:row>
      <xdr:rowOff>85726</xdr:rowOff>
    </xdr:to>
    <xdr:sp macro="" textlink="">
      <xdr:nvSpPr>
        <xdr:cNvPr id="14" name="CasellaDiTesto 13"/>
        <xdr:cNvSpPr txBox="1"/>
      </xdr:nvSpPr>
      <xdr:spPr>
        <a:xfrm>
          <a:off x="47625" y="381001"/>
          <a:ext cx="5153025" cy="22345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DUE PAROLE SULLA PRESTAZIONE SCORSA: GRANDISSIMA PROVA DI FORZA E DI CARATTERE, ABBIAMO DIMOSTRATO CHE ABBIAMO DUE MARONI GROSSI COSI'...PERO' OGGI E' UN'ALTRA STORIA, RESETTIAMO QUANTO FATTO A CADE', CI CONFRONTIAMO CON UNA SQUADRA DI UN'ALTRA PROVINCIA, ED E' SEMPRE QUALCOSA DI AFFASCINANTE. PERCIO' COME SEMPRE ENTRIAMO IN CAMPO SAPENDO CHE SARA' DURISSIMA ANCHE OGGI, UMILI E RISPETTOSI DELL'AVVERSARIO MA CONSAPEVOLI CHE SIAMO FORTI RAGAZZI. E' UNA QUESTIONE DI TESTA. QUINDI ENTRIAMO IN CAMPO CON L'IDEA FISSA CHE RIENTREREMO QUI CON TRE PUNTI: </a:t>
          </a:r>
          <a:r>
            <a:rPr lang="it-IT" sz="1100" b="1" u="none" cap="small" baseline="0">
              <a:solidFill>
                <a:schemeClr val="dk1"/>
              </a:solidFill>
              <a:latin typeface="+mn-lt"/>
              <a:ea typeface="+mn-ea"/>
              <a:cs typeface="+mn-cs"/>
            </a:rPr>
            <a:t>RICORDIAMOCI CHE POSSIAMO RAGGIUNGERE QUALSIASI OBIETTIVO BASTA VOLERLO. FISSATEVELA IN TESTA STA FRASE. </a:t>
          </a:r>
        </a:p>
        <a:p>
          <a:pPr eaLnBrk="1" fontAlgn="auto" latinLnBrk="0" hangingPunct="1"/>
          <a:r>
            <a:rPr lang="it-IT" sz="1100" b="0" cap="small" baseline="0">
              <a:solidFill>
                <a:schemeClr val="dk1"/>
              </a:solidFill>
              <a:latin typeface="+mn-lt"/>
              <a:ea typeface="+mn-ea"/>
              <a:cs typeface="+mn-cs"/>
            </a:rPr>
            <a:t>SOLITO ATTEGGIAMENTO QUINDI: CERCHIAMO DI STARE ALTI, GIRO PALLA FATTO VELOCE E A CAVALLO DEL CENTROCAMPO. </a:t>
          </a:r>
        </a:p>
        <a:p>
          <a:pPr eaLnBrk="1" fontAlgn="auto" latinLnBrk="0" hangingPunct="1"/>
          <a:r>
            <a:rPr lang="it-IT" sz="1100" b="0" cap="small" baseline="0">
              <a:solidFill>
                <a:schemeClr val="dk1"/>
              </a:solidFill>
              <a:latin typeface="+mn-lt"/>
              <a:ea typeface="+mn-ea"/>
              <a:cs typeface="+mn-cs"/>
            </a:rPr>
            <a:t>SOLITA CURA PARTICOLARE ALLE DISTANZE TRA I REPARTI, SOPRATTUTTO IN CASA, DIFESA/CENTROCAMPO/ATTACCO. IL CENTROCAMPISTA CENTRALE NON DEVE ABBASARSI TROPPO A RICEVERE PALLA. BASTA UN ATTIMO PER ESSERE TROPPO BASSI, SCHIACCIARCI O ALLUNGARCI TROPPO. </a:t>
          </a:r>
        </a:p>
        <a:p>
          <a:pPr eaLnBrk="1" fontAlgn="auto" latinLnBrk="0" hangingPunct="1"/>
          <a:r>
            <a:rPr lang="it-IT" sz="1100" b="1" cap="small" baseline="0">
              <a:solidFill>
                <a:schemeClr val="dk1"/>
              </a:solidFill>
              <a:latin typeface="+mn-lt"/>
              <a:ea typeface="+mn-ea"/>
              <a:cs typeface="+mn-cs"/>
            </a:rPr>
            <a:t>VOGLIO CONQUISTARE CAMPO E GESTIRE NOI IL POSSESSO</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NON METTIAMOCI IN DIFFICOLTA' DA SOLI. A CADE' CI SIAMO RILASSATI IN UN PAIO DI CIRCOSTANZE DI POSSESSO PALLA IN ZONA DIFENSIVA: LA PALLA LA GIOCHIAMO POSSIBILMENTE SUL CENTRALE.</a:t>
          </a:r>
        </a:p>
        <a:p>
          <a:pPr eaLnBrk="1" fontAlgn="auto" latinLnBrk="0" hangingPunct="1"/>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ROBBY, NICO, GIAN, ABI/ BULGA, VITTO, GUERRO/ CELLO, BREV, LUCIO.</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LI TENIAMO DI LA' E GIOCHIAMO NELLA LORO META' CAMPO. IL GIRO PALLA VA FATTO VELOCE, QUINDI PASSAGGI DI PRIMA O DI SECONDA.</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NICO</a:t>
          </a:r>
          <a:r>
            <a:rPr lang="it-IT" sz="1100" cap="small" baseline="0">
              <a:solidFill>
                <a:schemeClr val="dk1"/>
              </a:solidFill>
              <a:latin typeface="+mn-lt"/>
              <a:ea typeface="+mn-ea"/>
              <a:cs typeface="+mn-cs"/>
            </a:rPr>
            <a:t> MI RACCOMANDO, PULITO E DECISO COME SEMPRE.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ROBBY DA TE VOGLIO SEMPLICITA' E POSIZIONE INNANZITUTTO, ABI  COME SEMPRE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ABI SPINGIAMO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OGGI GIOCHIAMO A TRE DAVANTI, QUINDI I DUE TERZINI HANNO DUE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VENTU CON CELLO O LUCIO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a:t>
          </a:r>
          <a:r>
            <a:rPr lang="it-IT" sz="1100" cap="small">
              <a:solidFill>
                <a:schemeClr val="dk1"/>
              </a:solidFill>
              <a:latin typeface="+mn-lt"/>
              <a:ea typeface="+mn-ea"/>
              <a:cs typeface="+mn-cs"/>
            </a:rPr>
            <a:t>DETTI I TEMPI DELLA SQUADRA. FISSATI IN TESTA CHE SEI IL BARICENTRO DELLA SQUADRA.</a:t>
          </a:r>
          <a:r>
            <a:rPr lang="it-IT" sz="1100" cap="small" baseline="0">
              <a:solidFill>
                <a:schemeClr val="dk1"/>
              </a:solidFill>
              <a:latin typeface="+mn-lt"/>
              <a:ea typeface="+mn-ea"/>
              <a:cs typeface="+mn-cs"/>
            </a:rPr>
            <a:t> E' IN BASE ALLA TUA POSIZIONE CHE LA SQUADRA SI SBILANCIA, SI SCHIACCIA O REASTA EQUILIBRATA. </a:t>
          </a:r>
          <a:r>
            <a:rPr lang="it-IT" sz="1100" cap="small">
              <a:solidFill>
                <a:schemeClr val="dk1"/>
              </a:solidFill>
              <a:latin typeface="+mn-lt"/>
              <a:ea typeface="+mn-ea"/>
              <a:cs typeface="+mn-cs"/>
            </a:rPr>
            <a:t>MI RACCOMANDO 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a:t>
          </a:r>
          <a:r>
            <a:rPr lang="it-IT" sz="1100" b="0" cap="small" baseline="0">
              <a:solidFill>
                <a:schemeClr val="dk1"/>
              </a:solidFill>
              <a:latin typeface="+mn-lt"/>
              <a:ea typeface="+mn-ea"/>
              <a:cs typeface="+mn-cs"/>
            </a:rPr>
            <a:t>DEVI FARE </a:t>
          </a:r>
          <a:r>
            <a:rPr lang="it-IT" sz="1100" cap="small" baseline="0">
              <a:solidFill>
                <a:schemeClr val="dk1"/>
              </a:solidFill>
              <a:latin typeface="+mn-lt"/>
              <a:ea typeface="+mn-ea"/>
              <a:cs typeface="+mn-cs"/>
            </a:rPr>
            <a:t>MOVIMENTI IN ORIZZONTALE (NON FARTI TIRARE FUORI POSIZIONE CON I TRE DAVANTI CI METTERESTI IN DIFFICOLTA') GIOCATE SEMPLICI E VELOCI, OGGI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CHE PROVI SPESSO </a:t>
          </a:r>
          <a:r>
            <a:rPr lang="it-IT" sz="1100" b="1" cap="small">
              <a:solidFill>
                <a:schemeClr val="dk1"/>
              </a:solidFill>
              <a:latin typeface="+mn-lt"/>
              <a:ea typeface="+mn-ea"/>
              <a:cs typeface="+mn-cs"/>
            </a:rPr>
            <a:t>IL CAMBIO CAMPO IN MANIERA VELOCE, DALLA PARTE DI CELLO E DI LUCIO</a:t>
          </a: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 TAGLI DEI DUE ATTACCANTI ESTERNI DIETRO BREV.</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BULGA A DESTRA, GUERRO A SINISTRA:</a:t>
          </a:r>
          <a:r>
            <a:rPr lang="it-IT" sz="1100" cap="small">
              <a:solidFill>
                <a:schemeClr val="dk1"/>
              </a:solidFill>
              <a:latin typeface="+mn-lt"/>
              <a:ea typeface="+mn-ea"/>
              <a:cs typeface="+mn-cs"/>
            </a:rPr>
            <a:t> MUOVERSI CON INTELLIGENZA</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BULGA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ILLUMINA, GUERRO LEGNA. E' FONDAMENTALE A CENTROCAMPO NON PERDERE PALLE BANALI</a:t>
          </a:r>
          <a:r>
            <a:rPr lang="it-IT" sz="1100" cap="small" baseline="0">
              <a:solidFill>
                <a:schemeClr val="dk1"/>
              </a:solidFill>
              <a:latin typeface="+mn-lt"/>
              <a:ea typeface="+mn-ea"/>
              <a:cs typeface="+mn-cs"/>
            </a:rPr>
            <a:t> SOPRATTUTTO SE UNO DEI TERZINI E' SALITO, SI RISCHIA SEMPRE LA RIPARTENZA. </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OGGI PIU' CHE MAI UN'OCCHIO SEMPRE ALLE SPALLE.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DALLA META' CAMPO VERSO LA MIA PORTA SOPRATTUTTO NEGLI ULTIMI 20 METRI NON VOGLIO VEDERE NESSUNO INDIETREGGIARE, IMPARIAMO INVECE A PRESSARE IL POSSESSORE DI PALLA .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NON CAMBIANO TANTO DAL 4-3-1-2 AL 4-3-3.</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 </a:t>
          </a:r>
          <a:r>
            <a:rPr lang="it-IT" sz="1100" b="1" cap="small" baseline="0">
              <a:solidFill>
                <a:schemeClr val="dk1"/>
              </a:solidFill>
              <a:latin typeface="+mn-lt"/>
              <a:ea typeface="+mn-ea"/>
              <a:cs typeface="+mn-cs"/>
            </a:rPr>
            <a:t>PUNTO DI RIFERIMENTO, GIOCHI DA CENTRAVANTI</a:t>
          </a:r>
          <a:r>
            <a:rPr lang="it-IT" sz="1100" cap="small" baseline="0">
              <a:solidFill>
                <a:schemeClr val="dk1"/>
              </a:solidFill>
              <a:latin typeface="+mn-lt"/>
              <a:ea typeface="+mn-ea"/>
              <a:cs typeface="+mn-cs"/>
            </a:rPr>
            <a:t>. LUCIO E CELLO LARGHI FARANNO PIU' MOVIMENTO. </a:t>
          </a:r>
        </a:p>
        <a:p>
          <a:r>
            <a:rPr lang="it-IT" sz="1100" b="1" cap="small" baseline="0">
              <a:solidFill>
                <a:schemeClr val="dk1"/>
              </a:solidFill>
              <a:latin typeface="+mn-lt"/>
              <a:ea typeface="+mn-ea"/>
              <a:cs typeface="+mn-cs"/>
            </a:rPr>
            <a:t>DALLE PUNTE ESTERNE MI ASPETTO SACRIFICO CON COPERTURA A CENTROCAMPO IN FASE DI NON POSSESSO E SPINTA OFFENSIVA IN FASE DI POSSESSO, OGGI PIU' CHE MAI DATO CHE IL CAMPO E' AMPIO.</a:t>
          </a:r>
        </a:p>
        <a:p>
          <a:r>
            <a:rPr lang="it-IT" sz="1100" cap="small" baseline="0">
              <a:solidFill>
                <a:schemeClr val="dk1"/>
              </a:solidFill>
              <a:latin typeface="+mn-lt"/>
              <a:ea typeface="+mn-ea"/>
              <a:cs typeface="+mn-cs"/>
            </a:rPr>
            <a:t>E' COME SEMPRE FONDAMENTALE IL MOVIMENTO SENZA PALLA. I MOVIMENTI CHE VOGLIO SONO SEMPLICI,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LUCIO E CELLO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CELLO RIENTRI TU A SALTARE IN AREA SULLE PALLE INATTIVE A SFAVORE.</a:t>
          </a:r>
        </a:p>
        <a:p>
          <a:endParaRPr lang="it-IT" sz="1100"/>
        </a:p>
        <a:p>
          <a:r>
            <a:rPr lang="it-IT" sz="1100"/>
            <a:t>-RIGORI: GIAN/VITTO</a:t>
          </a:r>
        </a:p>
        <a:p>
          <a:r>
            <a:rPr lang="it-IT" sz="1100"/>
            <a:t>-PUNIZIONI:  DAL LIMITE BULGA</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2" name="CasellaDiTesto 1"/>
        <xdr:cNvSpPr txBox="1"/>
      </xdr:nvSpPr>
      <xdr:spPr>
        <a:xfrm>
          <a:off x="47625" y="381000"/>
          <a:ext cx="5153025" cy="910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3" name="CasellaDiTesto 1"/>
        <xdr:cNvSpPr txBox="1"/>
      </xdr:nvSpPr>
      <xdr:spPr>
        <a:xfrm>
          <a:off x="47625" y="380999"/>
          <a:ext cx="5153025" cy="12087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125</xdr:row>
      <xdr:rowOff>9526</xdr:rowOff>
    </xdr:to>
    <xdr:sp macro="" textlink="">
      <xdr:nvSpPr>
        <xdr:cNvPr id="14" name="CasellaDiTesto 13"/>
        <xdr:cNvSpPr txBox="1"/>
      </xdr:nvSpPr>
      <xdr:spPr>
        <a:xfrm>
          <a:off x="47625" y="381002"/>
          <a:ext cx="5153025" cy="20164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FOCALIZZIAMOCI SU COSA MIGLIORARE DALLA PRESTAZIONE SCORSA: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APPROCCIO</a:t>
          </a:r>
          <a:r>
            <a:rPr lang="it-IT" sz="1100" b="0" i="0" u="none" strike="noStrike" baseline="0">
              <a:solidFill>
                <a:srgbClr val="000000"/>
              </a:solidFill>
              <a:latin typeface="Calibri"/>
            </a:rPr>
            <a:t>, E' MANCATA DA SUBITO LA CATTIVERIA, NON SO SE E' STATO PERCHE' SI E' SOTTOVALUTATO L'AVVERSARIO O COS'ALTRO, PERO' SE NON SI VA IN CAMPO CON L'ATTEGGIAMENTO CHE ABBIAMO AVUTO NEL SECONDO TEMPO SARA' SEMPRE DIFFICILISSIMO RIUSCIRE A VINCERE.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TROPPO NERVOSISMO</a:t>
          </a:r>
          <a:r>
            <a:rPr lang="it-IT" sz="1100" b="0" i="0" u="none" strike="noStrike" baseline="0">
              <a:solidFill>
                <a:srgbClr val="000000"/>
              </a:solidFill>
              <a:latin typeface="Calibri"/>
            </a:rPr>
            <a:t>, ANCHE TRA DI NOI. SONO SITUAZIONI CHE FACCIO FATICA A CAPIRE E CHE NON PORTANO A NULLA DI BUONO. BISOGNA AIUTARSI IN CAPO NON CRITICARSI.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MANCATE GIOCATE SEMPLICI E GEOMETRIE</a:t>
          </a:r>
          <a:r>
            <a:rPr lang="it-IT" sz="1100" b="0" i="0" u="none" strike="noStrike" baseline="0">
              <a:solidFill>
                <a:srgbClr val="000000"/>
              </a:solidFill>
              <a:latin typeface="Calibri"/>
            </a:rPr>
            <a:t>.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OGGI ABBIAMO LA POSSIBILITA' DI RISCATTARCI A PATTO CHE NON SOTTOVALUTIAMO GLI AVVERSARI E FACCIAMO TESORO DI QUANTO ACCADUTO GIOVEDI'. PERCIO' VORREI CHE RIPARTISSIMO CON LO </a:t>
          </a:r>
          <a:r>
            <a:rPr lang="it-IT" sz="1100" b="1" i="0" u="none" strike="noStrike" baseline="0">
              <a:solidFill>
                <a:srgbClr val="000000"/>
              </a:solidFill>
              <a:latin typeface="Calibri"/>
            </a:rPr>
            <a:t>STESSO ATTEGGIAMENTO E LA VOGLIA MESSI IN CAMPO SECONDO TEMPO, QUINDI  ALTI DA SUBITO E GIRO PALLA FATTO VELOCE E A CAVALLO DEL CENTROCAMPO, VOGLIO CHE GIOCHIAMO PALLA NELLA LORO META' CAMPO E CHE SIAMO NOI A FARE LA PARTITA.</a:t>
          </a:r>
        </a:p>
        <a:p>
          <a:pPr algn="l" rtl="0">
            <a:defRPr sz="1000"/>
          </a:pPr>
          <a:r>
            <a:rPr lang="it-IT" sz="1100" b="0" i="0" u="none" strike="noStrike" baseline="0">
              <a:solidFill>
                <a:srgbClr val="000000"/>
              </a:solidFill>
              <a:latin typeface="Calibri"/>
            </a:rPr>
            <a:t>SOLITA CURA PARTICOLARE A DISTANZE TRA I REPARTI E A NON METTERCI IN DIFFICOLTA' DA SOLI CON GIOCATE CERVELLOTICHE IN FASE DI DISIMPEGNO. </a:t>
          </a:r>
        </a:p>
        <a:p>
          <a:pPr algn="l" rtl="0">
            <a:defRPr sz="1000"/>
          </a:pP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FORMAZIONE:  </a:t>
          </a:r>
          <a:r>
            <a:rPr lang="it-IT" sz="1100" b="0" i="0" u="none" strike="noStrike" baseline="0">
              <a:solidFill>
                <a:srgbClr val="000000"/>
              </a:solidFill>
              <a:latin typeface="Calibri"/>
            </a:rPr>
            <a:t>ROSSO/ ROBBY, NICO, BULGA, ABI/ WALLY, CAP, GUERRO/ LUCIO, VENTU, ERIS.</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DIFESA</a:t>
          </a:r>
          <a:r>
            <a:rPr lang="it-IT" sz="1100" b="0" i="0" u="none" strike="noStrike" baseline="0">
              <a:solidFill>
                <a:srgbClr val="000000"/>
              </a:solidFill>
              <a:latin typeface="Calibri"/>
            </a:rPr>
            <a:t>:  BULGA GUIDI TU LA DIFESA, QUINDI DIETRO RAGAZZI NICO E TERZINI, SEMPRE ORECCHIE E OCCHI AL FLACO. TIENI</a:t>
          </a:r>
          <a:r>
            <a:rPr lang="it-IT" sz="1100" b="1" i="0" u="none" strike="noStrike" baseline="0">
              <a:solidFill>
                <a:srgbClr val="000000"/>
              </a:solidFill>
              <a:latin typeface="Calibri"/>
            </a:rPr>
            <a:t> LA LINEA ALTA PIU' ALTA POSSIBILE</a:t>
          </a:r>
          <a:r>
            <a:rPr lang="it-IT" sz="1100" b="0" i="0" u="none" strike="noStrike" baseline="0">
              <a:solidFill>
                <a:srgbClr val="000000"/>
              </a:solidFill>
              <a:latin typeface="Calibri"/>
            </a:rPr>
            <a:t>, VOGLIO CHE LI TENIAMO DI LA' E GIOCHIAMO NELLA LORO META' CAMPO. IL GIRO PALLA VA FATTO VELOCE, QUINDI PASSAGGI DI PRIMA O DI SECONDA. SE TI CAPITA DI USCIRE PALLA AL PIEDE VOGLIO CHE SI FERMI IL CAP.</a:t>
          </a:r>
        </a:p>
        <a:p>
          <a:pPr algn="l" rtl="0">
            <a:defRPr sz="1000"/>
          </a:pPr>
          <a:r>
            <a:rPr lang="it-IT" sz="1100" b="0" i="0" u="none" strike="noStrike" baseline="0">
              <a:solidFill>
                <a:srgbClr val="000000"/>
              </a:solidFill>
              <a:latin typeface="Calibri"/>
            </a:rPr>
            <a:t>NICO MI RACCOMANDO, PULITO E DECISO COME SEMPRE.  </a:t>
          </a:r>
        </a:p>
        <a:p>
          <a:pPr algn="l" rtl="0">
            <a:defRPr sz="1000"/>
          </a:pPr>
          <a:r>
            <a:rPr lang="it-IT" sz="1100" b="1" i="0" u="none" strike="noStrike" baseline="0">
              <a:solidFill>
                <a:srgbClr val="000000"/>
              </a:solidFill>
              <a:latin typeface="Calibri"/>
            </a:rPr>
            <a:t>I TERZINI: COME SEMPRE DOPPIO COMPITO, SPINGERE E COPRIRE. </a:t>
          </a:r>
        </a:p>
        <a:p>
          <a:pPr algn="l" rtl="0">
            <a:defRPr sz="1000"/>
          </a:pPr>
          <a:r>
            <a:rPr lang="it-IT" sz="1100" b="1" i="0" u="none" strike="noStrike" baseline="0">
              <a:solidFill>
                <a:srgbClr val="000000"/>
              </a:solidFill>
              <a:latin typeface="Calibri"/>
            </a:rPr>
            <a:t>QUANDO GIOCHIAMO A TRE DAVANTI NON CI E' VIETATO SPINGERE, SI SCARICA SULL'ESTERNO SE CI VIENE INCONTRO E CI SI SOVRAPPONE, </a:t>
          </a:r>
          <a:r>
            <a:rPr lang="it-IT" sz="1100" b="0" i="0" u="none" strike="noStrike" baseline="0">
              <a:solidFill>
                <a:srgbClr val="000000"/>
              </a:solidFill>
              <a:latin typeface="Calibri"/>
            </a:rPr>
            <a:t>CON MOVIMENTI SENZA PALLA E </a:t>
          </a:r>
          <a:r>
            <a:rPr lang="it-IT" sz="1100" b="1" i="0" u="none" strike="noStrike" baseline="0">
              <a:solidFill>
                <a:srgbClr val="000000"/>
              </a:solidFill>
              <a:latin typeface="Calibri"/>
            </a:rPr>
            <a:t>SENZA PAURA.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VOGLIO ZERO RISCHI APPENA PARTITI FINCHE' NON ABBIAMO VISTO COME SI METTONO E LAMPADINA SEMPRE ACCESA, SOPRATTUTTO NEI FINALI DI TEMPO, E SULLE PALLE INATTIVE: DIFENDIAMO A UOMO, </a:t>
          </a:r>
          <a:r>
            <a:rPr lang="it-IT" sz="1100" b="0" i="0" u="none" strike="noStrike" baseline="0">
              <a:solidFill>
                <a:srgbClr val="000000"/>
              </a:solidFill>
              <a:latin typeface="Calibri"/>
            </a:rPr>
            <a:t>OGNUNO NE  BATTEZZA UNO E SE LO TIENE STRETTO.</a:t>
          </a:r>
        </a:p>
        <a:p>
          <a:pPr algn="l" rtl="0">
            <a:defRPr sz="1000"/>
          </a:pPr>
          <a:r>
            <a:rPr lang="it-IT" sz="1100" b="0" i="0" u="none" strike="noStrike" baseline="0">
              <a:solidFill>
                <a:srgbClr val="000000"/>
              </a:solidFill>
              <a:latin typeface="Calibri"/>
            </a:rPr>
            <a:t>FLACO SE SIAMO PRESSATI SI LANCIA LUNGO PER LE PUNTE, E A SPOT PROVIAMOLO LO STESSO IL LANCIO PER LA SPIZZATA DI VENTU CON ERIS O LUCIO CHE SI INSERISCONO.</a:t>
          </a:r>
          <a:endParaRPr lang="it-IT" sz="1100" b="1"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CENTROCAMPO</a:t>
          </a:r>
          <a:r>
            <a:rPr lang="it-IT" sz="1100" b="0" i="0" u="none" strike="noStrike" baseline="0">
              <a:solidFill>
                <a:srgbClr val="000000"/>
              </a:solidFill>
              <a:latin typeface="Calibri"/>
            </a:rPr>
            <a:t>:  CAP DETTI I TEMPI DELLA SQUADRA. SEI IL NOSTRO BARICENTRO. E' IN BASE ALLA TUA POSIZIONE CHE LA SQUADRA SI SBILANCIA, SI SCHIACCIA O REASTA EQUILIBRATA. MI RACCOMANDO QUANDO GIAN FA SALIRE LA DIFESA, ANCHE NOI DEL CENTROCAMPO DOBBIAMO SALIRE PER  </a:t>
          </a:r>
          <a:r>
            <a:rPr lang="it-IT" sz="1100" b="1" i="0" u="none" strike="noStrike" baseline="0">
              <a:solidFill>
                <a:srgbClr val="000000"/>
              </a:solidFill>
              <a:latin typeface="Calibri"/>
            </a:rPr>
            <a:t>MANTENERE LA DISTANZA GIUSTA TRA I REPARTI: </a:t>
          </a:r>
          <a:r>
            <a:rPr lang="it-IT" sz="1100" b="0" i="0" u="none" strike="noStrike" baseline="0">
              <a:solidFill>
                <a:srgbClr val="000000"/>
              </a:solidFill>
              <a:latin typeface="Calibri"/>
            </a:rPr>
            <a:t>DEVI FARE MOVIMENTI IN ORIZZONTALE (NON FARTI TIRARE FUORI POSIZIONE CON I TRE DAVANTI CI METTERESTI IN DIFFICOLTA') GIOCATE SEMPLICI E VELOCI, OGGI VOGLIO DA TE:</a:t>
          </a:r>
        </a:p>
        <a:p>
          <a:pPr algn="l" rtl="0">
            <a:defRPr sz="1000"/>
          </a:pPr>
          <a:r>
            <a:rPr lang="it-IT" sz="1100" b="1" i="0" u="none" strike="noStrike" baseline="0">
              <a:solidFill>
                <a:srgbClr val="000000"/>
              </a:solidFill>
              <a:latin typeface="Calibri"/>
            </a:rPr>
            <a:t>1)</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SPESSO IL CAMBIO CAMPO IN MANIERA VELOCE, DALLA PARTE DI CELLO E DI LUCIO</a:t>
          </a:r>
        </a:p>
        <a:p>
          <a:pPr algn="l" rtl="0">
            <a:defRPr sz="1000"/>
          </a:pPr>
          <a:r>
            <a:rPr lang="it-IT" sz="1100" b="1" i="0" u="none" strike="noStrike" baseline="0">
              <a:solidFill>
                <a:srgbClr val="000000"/>
              </a:solidFill>
              <a:latin typeface="Calibri"/>
            </a:rPr>
            <a:t>2) </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A VERTICALIZZARE PER I TAGLI DEI DUE ATTACCANTI ESTERNI DIETRO VENTU.</a:t>
          </a:r>
        </a:p>
        <a:p>
          <a:pPr algn="l" rtl="0">
            <a:defRPr sz="1000"/>
          </a:pPr>
          <a:r>
            <a:rPr lang="it-IT" sz="1100" b="0" i="0" u="none" strike="noStrike" baseline="0">
              <a:solidFill>
                <a:srgbClr val="000000"/>
              </a:solidFill>
              <a:latin typeface="Calibri"/>
            </a:rPr>
            <a:t>I DUE INTERNI, WALLY A DESTRA, GUERRO A SINISTRA: MUOVERSI CON INTELLIGENZA, SEMPRE UN OCCHIO AL CENTRO IN NON POSSESSO MA PRONTI A SCIVOLARE SULL'ESTERNO IN CASO DI BISOGNO. E' FONDAMENTALE, LO RIPETERO' SEMPRE, A CENTROCAMPO NON PERDERE PALLE BANALI SOPRATTUTTO SE UNO DEI TERZINI E' SALITO, SI RISCHIA SEMPRE LA RIPARTENZA. QUINDI UN'OCCHIO SEMPRE ALLE SPALLE. </a:t>
          </a:r>
        </a:p>
        <a:p>
          <a:pPr algn="l" rtl="0">
            <a:defRPr sz="1000"/>
          </a:pPr>
          <a:r>
            <a:rPr lang="it-IT" sz="1100" b="1" i="0" u="none" strike="noStrike" baseline="0">
              <a:solidFill>
                <a:srgbClr val="000000"/>
              </a:solidFill>
              <a:latin typeface="Calibri"/>
            </a:rPr>
            <a:t>LE GIOCATE SONO SEMPRE QUELLE.</a:t>
          </a:r>
        </a:p>
        <a:p>
          <a:pPr algn="l" rtl="0">
            <a:defRPr sz="1000"/>
          </a:pPr>
          <a:r>
            <a:rPr lang="it-IT" sz="1100" b="1" i="0" u="none" strike="noStrike" baseline="0">
              <a:solidFill>
                <a:srgbClr val="000000"/>
              </a:solidFill>
              <a:latin typeface="Calibri"/>
            </a:rPr>
            <a:t>- TAGLIO DELLA PUNTA ESTERNA NELLO SPAZIO DIETRO AL CENTRAVANTI QUANDO QUESTO VIENE INCONTRO A PRENDERE PALLA.</a:t>
          </a:r>
        </a:p>
        <a:p>
          <a:pPr algn="l" rtl="0">
            <a:defRPr sz="1000"/>
          </a:pPr>
          <a:r>
            <a:rPr lang="it-IT" sz="1100" b="1" i="0" u="none" strike="noStrike" baseline="0">
              <a:solidFill>
                <a:srgbClr val="000000"/>
              </a:solidFill>
              <a:latin typeface="Calibri"/>
            </a:rPr>
            <a:t>- SE LA PUNTA ESTERNA VIENE INCONTRO ALLA GIOCATA DEL TERZINO, QUESTO SI SOVRAPPONE, PER PORTARE VIA L'UOMO CHE SEGUE LA PUNTA. LA PUNTA POI PUO' GIOCARE SIOCARE SULL'INTERNO, O DUETTARE COL CENTRAVANTI, L'ALTRA PUNTA TAGLIA PRONTA A RICEVERE PALLA.</a:t>
          </a:r>
        </a:p>
        <a:p>
          <a:pPr algn="l" rtl="0">
            <a:defRPr sz="1000"/>
          </a:pPr>
          <a:r>
            <a:rPr lang="it-IT" sz="1100" b="1" i="0" u="none" strike="noStrike" baseline="0">
              <a:solidFill>
                <a:srgbClr val="000000"/>
              </a:solidFill>
              <a:latin typeface="Calibri"/>
            </a:rPr>
            <a:t>IN OGNI CASO, MAI BUTTARE VIA IL PALLONE, RICERCA COSTANTE DEL GIOCO PALLA A TERRA.</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ATTACCO</a:t>
          </a:r>
          <a:r>
            <a:rPr lang="it-IT" sz="1100" b="0" i="0" u="none" strike="noStrike" baseline="0">
              <a:solidFill>
                <a:srgbClr val="000000"/>
              </a:solidFill>
              <a:latin typeface="Calibri"/>
            </a:rPr>
            <a:t>:  </a:t>
          </a:r>
          <a:r>
            <a:rPr lang="it-IT" sz="1100" b="1" i="0" u="none" strike="noStrike" baseline="0">
              <a:solidFill>
                <a:srgbClr val="000000"/>
              </a:solidFill>
              <a:latin typeface="Calibri"/>
            </a:rPr>
            <a:t>VENTU PUNTO DI RIFERIMENTO, GIOCHI DA CENTRAVANTI QUINDI CONCENTRA I TUOI MOVIMENTI IN FASE CENTRALE, VIENI INCONTRO E SCARICA DI PRIMA SUGLI INTERNI.</a:t>
          </a:r>
          <a:r>
            <a:rPr lang="it-IT" sz="1100" b="0" i="0" u="none" strike="noStrike" baseline="0">
              <a:solidFill>
                <a:srgbClr val="000000"/>
              </a:solidFill>
              <a:latin typeface="Calibri"/>
            </a:rPr>
            <a:t> LUCIO E CELLO LARGHI TI TAGLIERANNO DIETRO. </a:t>
          </a:r>
        </a:p>
        <a:p>
          <a:pPr algn="l" rtl="0">
            <a:defRPr sz="1000"/>
          </a:pPr>
          <a:r>
            <a:rPr lang="it-IT" sz="1100" b="1" i="0" u="none" strike="noStrike" baseline="0">
              <a:solidFill>
                <a:srgbClr val="000000"/>
              </a:solidFill>
              <a:latin typeface="Calibri"/>
            </a:rPr>
            <a:t>DALLE PUNTE ESTERNE MI ASPETTO SOLITO LAVORO DI SACRIFICO CON COPERTURA A CENTROCAMPO IN FASE DI NON POSSESSO E SPINTA OFFENSIVA IN FASE DI POSSESSO, OGGI PIU' CHE MAI DATO CHE IL CAMPO E' AMPIO.</a:t>
          </a:r>
        </a:p>
        <a:p>
          <a:pPr algn="l" rtl="0">
            <a:defRPr sz="1000"/>
          </a:pPr>
          <a:r>
            <a:rPr lang="it-IT" sz="1100" b="0" i="0" u="none" strike="noStrike" baseline="0">
              <a:solidFill>
                <a:srgbClr val="000000"/>
              </a:solidFill>
              <a:latin typeface="Calibri"/>
            </a:rPr>
            <a:t>E' COME SEMPRE FONDAMENTALE IL MOVIMENTO SENZA PALLA. I MOVIMENTI CHE VOGLIO SONO SEMPLICI, INSERIMENTO DIETRO LA PUNTA CENTRALE PRONTI A RICEVERE PALLA IN PROFONDITA', E VENIRE A SPOT INCONTRO AL TERZINO A PRENDERE PALLA, PER GIOCARLA AL CENTROED IL TERZINO CHE SOVRAPPONE: APPOGGIO DI PRIMA RAGAZZI, VIENI INCONTRO, SCARICHI E VAI.</a:t>
          </a:r>
        </a:p>
        <a:p>
          <a:pPr algn="l" rtl="0">
            <a:defRPr sz="1000"/>
          </a:pPr>
          <a:r>
            <a:rPr lang="it-IT" sz="1100" b="0" i="0" u="none" strike="noStrike" baseline="0">
              <a:solidFill>
                <a:srgbClr val="000000"/>
              </a:solidFill>
              <a:latin typeface="Calibri"/>
            </a:rPr>
            <a:t>FONDAMENTALE: DOBBIAMO TENERE SU IL PALLONE, FACCIAMO RESPIRARE LA SQUADRA RAGAZZI. LI' DAVANTI RICORDATEVI CHE CON LA GIOCATA SEMPLICE SPESSO SI ARRIVA IN PORTA: ERIS </a:t>
          </a:r>
          <a:r>
            <a:rPr lang="it-IT" sz="1100" b="1" i="0" u="none" strike="noStrike" baseline="0">
              <a:solidFill>
                <a:srgbClr val="000000"/>
              </a:solidFill>
              <a:latin typeface="Calibri"/>
            </a:rPr>
            <a:t>UNO-DUE E TIRO, TRIANGOLO, TAGLIO FATTO BENE. DAL LIMITE SI TIRA. NEGLI ULTIMI 20/25 METRI VOGLIO IL DRIBBLING SENZA PAURA E LA FINALIZZAZIONE VELOCE CHE SIA IL CROSS, L'UNO-DUE O IL TIRO. </a:t>
          </a:r>
          <a:r>
            <a:rPr lang="it-IT" sz="1100" b="0" i="0" u="none" strike="noStrike" baseline="0">
              <a:solidFill>
                <a:srgbClr val="000000"/>
              </a:solidFill>
              <a:latin typeface="Calibri"/>
            </a:rPr>
            <a:t>RICORDIAMOCI CHE I PRIMI DIFENSORI SIETE VOI:  SUI CENTRALI ESCE VENTU MENTRE LUCIO E ERIS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VENTU RIENTRI TU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ERIS/NICO</a:t>
          </a:r>
        </a:p>
        <a:p>
          <a:pPr algn="l" rtl="0">
            <a:defRPr sz="1000"/>
          </a:pPr>
          <a:r>
            <a:rPr lang="it-IT" sz="1100" b="0" i="0" u="none" strike="noStrike" baseline="0">
              <a:solidFill>
                <a:srgbClr val="000000"/>
              </a:solidFill>
              <a:latin typeface="Calibri"/>
            </a:rPr>
            <a:t>-PUNIZIONI:  DAL LIMITE ERIS, BULGA DA PIU' LONTANO</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a:t>
          </a:r>
          <a:r>
            <a:rPr lang="it-IT" sz="1100" b="1" i="0" u="none" strike="noStrike" baseline="0">
              <a:solidFill>
                <a:srgbClr val="000000"/>
              </a:solidFill>
              <a:latin typeface="Calibri"/>
            </a:rPr>
            <a:t>DARE LE CONSEGNE </a:t>
          </a:r>
          <a:r>
            <a:rPr lang="it-IT" sz="1100" b="0" i="0" u="none" strike="noStrike" baseline="0">
              <a:solidFill>
                <a:srgbClr val="000000"/>
              </a:solidFill>
              <a:latin typeface="Calibri"/>
            </a:rPr>
            <a:t>A CHI ENTRA:  POSIZIONE  IN BARRIERA E CORNER IN ATTACCO.</a:t>
          </a:r>
        </a:p>
        <a:p>
          <a:pPr algn="l" rtl="0">
            <a:defRPr sz="1000"/>
          </a:pPr>
          <a:r>
            <a:rPr lang="it-IT" sz="1100" b="1" i="0" u="none" strike="noStrike" baseline="0">
              <a:solidFill>
                <a:srgbClr val="000000"/>
              </a:solidFill>
              <a:latin typeface="Calibri"/>
            </a:rPr>
            <a:t>DAI, UN BUON RISCALDAMENTO ADESSO!</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RACCOMANDAZIONI: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r>
            <a:rPr lang="it-IT" sz="1100" b="0" i="0" u="none" strike="noStrike" baseline="0">
              <a:solidFill>
                <a:srgbClr val="000000"/>
              </a:solidFill>
              <a:latin typeface="Calibri"/>
            </a:rPr>
            <a:t>. </a:t>
          </a:r>
        </a:p>
        <a:p>
          <a:pPr algn="l" rtl="0">
            <a:defRPr sz="1000"/>
          </a:pPr>
          <a:r>
            <a:rPr lang="it-IT" sz="1100" b="0"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1" i="0" u="sng" strike="noStrike" baseline="0">
              <a:solidFill>
                <a:srgbClr val="000000"/>
              </a:solidFill>
              <a:latin typeface="Calibri"/>
            </a:rPr>
            <a:t>INTERVALLO: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CALI DI CONCENTRAZIONE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FURBIZIA, GUADAGNIAMO CALCI PIAZZATI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DAVANTI TENIAMO SU QUALCHE PALLA E FACCIAMO RESPIRARE LA SQUADRA</a:t>
          </a:r>
        </a:p>
        <a:p>
          <a:pPr algn="l" rtl="0">
            <a:defRPr sz="1000"/>
          </a:pPr>
          <a:r>
            <a:rPr lang="it-IT" sz="1100" b="1" i="0" u="none" strike="noStrike" baseline="0">
              <a:solidFill>
                <a:srgbClr val="000000"/>
              </a:solidFill>
              <a:latin typeface="Calibri"/>
            </a:rPr>
            <a:t>NON ABBASSARSI TROPPO SE NO SI SOFFRE COME A CADE'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INTERDIZIONE PIU' DECISA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CENTRARE LO SPECCHIO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RALLENTARE O ACCELERARE IL RITMO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SOTTO O PARI: RICORDARE RECUPERI CON OPPSEN</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SOPRA: RICORDARE COL SALVATERRA PAREGGIO LORO</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105</xdr:row>
      <xdr:rowOff>104776</xdr:rowOff>
    </xdr:to>
    <xdr:sp macro="" textlink="">
      <xdr:nvSpPr>
        <xdr:cNvPr id="2" name="CasellaDiTesto 1"/>
        <xdr:cNvSpPr txBox="1"/>
      </xdr:nvSpPr>
      <xdr:spPr>
        <a:xfrm>
          <a:off x="47625" y="380998"/>
          <a:ext cx="5153025" cy="165830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MARCO DEL REAL CHE E' VENUTO A DARCI UNA MANO E DARE IL BENVENUTO AD UN NUOVO SUTURA,YURI BARCHI.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OGGI DOBBIAMO SOPPERIRE ALLE ASSENZE. ABBIAMO INFORTUNATI E SQUALIFICATI. MA E' NELLE DIFFICOLTA' CHE QUESTA SQUADRA HA SEMPRE TIRATO FUORI IL MEGLIO. MA IO NON SONO PREOCCUPATO PERCHE' OGGI SERVE IL CUORE. E SO CHE VOI CE L'AVETE, SERVE VOGLIA DI VINCERE OGNI CONTRASTO E DI RECUPERARE OGNI PALLA. DAL  PRIMO ALL'ULTIMO MINUTO, E SO CHE FARETE DI TUTTO PER PORTARE A CASA TRE PUNTI OGGI. DA PARTE DI TUTTI SERVE MASSIMA ATTENZIONE. PER VINCERE SERVE CHE OGNUNO DI NOI FACCIA AL MEGLIO IL SUO  RUOLO CERCANDO DI AIUTARE IL COMPAGNO. DA QUESTA SITUAZIONE POSSIAMO USCIRNE SOLO SE GIOCHIAMO DI SQUADRA.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DOBBIAMO MIGLIORARE RISPETTO ALLE ULTIME VOLTE:</a:t>
          </a:r>
        </a:p>
        <a:p>
          <a:r>
            <a:rPr lang="it-IT" sz="1100" cap="small" baseline="0">
              <a:solidFill>
                <a:schemeClr val="dk1"/>
              </a:solidFill>
              <a:latin typeface="+mn-lt"/>
              <a:ea typeface="+mn-ea"/>
              <a:cs typeface="+mn-cs"/>
            </a:rPr>
            <a:t>- INNANZITUTTO L'APPROCCIO ALL'INIZIO DEI DUE TEMPI. I CALI DI CONCENTRAZIONE LI ABBIAMO SEMPRE. VANNO ELIMINATI. MARTEDI' A INIZIO RIPRESA ERAVAMO ANCORA NEGLI SPOGLIATOI E PER DIECI MINUTI CI HANNO SCHIACCIATO IN AREA...</a:t>
          </a:r>
          <a:endParaRPr lang="it-IT"/>
        </a:p>
        <a:p>
          <a:r>
            <a:rPr lang="it-IT" sz="1100" cap="small" baseline="0">
              <a:solidFill>
                <a:schemeClr val="dk1"/>
              </a:solidFill>
              <a:latin typeface="+mn-lt"/>
              <a:ea typeface="+mn-ea"/>
              <a:cs typeface="+mn-cs"/>
            </a:rPr>
            <a:t>- GESTIONE DEI TEMPI IN CAMPO. NON C'E' BISOGNO CHE VI RICORDI COM'E' NATO IL LORO GOL L'ULTIMA VOLTA.... QUESTO E' SINTOMO DI POCA LUCIDITA'.....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MALLO LA DAVANTI C'E' DA SPORTELLARE STASERA OK?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RITENERE CHE SIA MEGLIO CAMBIARE  MODULO: GIOCHIAMO COL 4-4-2 IN LINEA.  FORMAZIONE. </a:t>
          </a:r>
        </a:p>
        <a:p>
          <a:r>
            <a:rPr lang="it-IT" sz="1100" cap="small" baseline="0">
              <a:solidFill>
                <a:schemeClr val="dk1"/>
              </a:solidFill>
              <a:latin typeface="+mn-lt"/>
              <a:ea typeface="+mn-ea"/>
              <a:cs typeface="+mn-cs"/>
            </a:rPr>
            <a:t>SENZA TREQUARTISTA MA CON DUE ESTERNI CHE HANNO CORSA.</a:t>
          </a:r>
        </a:p>
        <a:p>
          <a:r>
            <a:rPr lang="it-IT" sz="1100" cap="small" baseline="0">
              <a:solidFill>
                <a:schemeClr val="dk1"/>
              </a:solidFill>
              <a:latin typeface="+mn-lt"/>
              <a:ea typeface="+mn-ea"/>
              <a:cs typeface="+mn-cs"/>
            </a:rPr>
            <a:t>- DAI TERZINI OGGI VOGLIO MASSIMA ATTENZIONE  IN FASE DIFENSIVA. DEI DUE SALE SOLO ABI QUANDO NE HA LA POSSIBILITA'. TU ROBBI HAI FRANZ DAVANTI E ALLA SPINTA CI PENSA LUI. PERCIO' RESTA IN POSIZIONE. ATTENTO ALLA LINEA.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LUCA.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LUCA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CAMBIAMO MODO</a:t>
          </a:r>
          <a:r>
            <a:rPr lang="it-IT" sz="1100" cap="small" baseline="0">
              <a:solidFill>
                <a:schemeClr val="dk1"/>
              </a:solidFill>
              <a:latin typeface="+mn-lt"/>
              <a:ea typeface="+mn-ea"/>
              <a:cs typeface="+mn-cs"/>
            </a:rPr>
            <a:t> DI STARE IN CAMPO. ABBIAMO DUE CENTRALI:</a:t>
          </a:r>
          <a:r>
            <a:rPr lang="it-IT" sz="1100" cap="small">
              <a:solidFill>
                <a:schemeClr val="dk1"/>
              </a:solidFill>
              <a:latin typeface="+mn-lt"/>
              <a:ea typeface="+mn-ea"/>
              <a:cs typeface="+mn-cs"/>
            </a:rPr>
            <a:t>  GUERRO E VITTO, UNO</a:t>
          </a:r>
          <a:r>
            <a:rPr lang="it-IT" sz="1100" cap="small" baseline="0">
              <a:solidFill>
                <a:schemeClr val="dk1"/>
              </a:solidFill>
              <a:latin typeface="+mn-lt"/>
              <a:ea typeface="+mn-ea"/>
              <a:cs typeface="+mn-cs"/>
            </a:rPr>
            <a:t> ROMPE L'ALTRO COSTRUISCE</a:t>
          </a:r>
          <a:r>
            <a:rPr lang="it-IT" sz="1100" cap="small">
              <a:solidFill>
                <a:schemeClr val="dk1"/>
              </a:solidFill>
              <a:latin typeface="+mn-lt"/>
              <a:ea typeface="+mn-ea"/>
              <a:cs typeface="+mn-cs"/>
            </a:rPr>
            <a:t>: I TEMPI DELLA SQUADRA PASSANO DA LI'. </a:t>
          </a:r>
          <a:r>
            <a:rPr lang="it-IT" sz="1100" b="1" cap="small" baseline="0">
              <a:solidFill>
                <a:schemeClr val="dk1"/>
              </a:solidFill>
              <a:latin typeface="+mn-lt"/>
              <a:ea typeface="+mn-ea"/>
              <a:cs typeface="+mn-cs"/>
            </a:rPr>
            <a:t>MUOVETEVI  IN ORIZZONTALE E NON IN VERTICALE. SE NON RESTIAMO IN POSIZIONE TUTTA LA SQUADRA NE RISENTE.</a:t>
          </a:r>
        </a:p>
        <a:p>
          <a:r>
            <a:rPr lang="it-IT" sz="1100" cap="small">
              <a:solidFill>
                <a:schemeClr val="dk1"/>
              </a:solidFill>
              <a:latin typeface="+mn-lt"/>
              <a:ea typeface="+mn-ea"/>
              <a:cs typeface="+mn-cs"/>
            </a:rPr>
            <a:t> I DUE ESTERNI OGGI SONO QUELLI CHE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DEVONO FARE </a:t>
          </a:r>
          <a:r>
            <a:rPr lang="it-IT" sz="1100" cap="small" baseline="0">
              <a:solidFill>
                <a:schemeClr val="dk1"/>
              </a:solidFill>
              <a:latin typeface="+mn-lt"/>
              <a:ea typeface="+mn-ea"/>
              <a:cs typeface="+mn-cs"/>
            </a:rPr>
            <a:t>COPERTUURA MA ANCHE GIOCO! PERCIO' DOVETE </a:t>
          </a:r>
          <a:r>
            <a:rPr lang="it-IT" sz="1100" cap="small">
              <a:solidFill>
                <a:schemeClr val="dk1"/>
              </a:solidFill>
              <a:latin typeface="+mn-lt"/>
              <a:ea typeface="+mn-ea"/>
              <a:cs typeface="+mn-cs"/>
            </a:rPr>
            <a:t>MUOVERVI CON INTELLIGENZA:  NON SCAPPIAMO SEMPRE MA VENIAMO ANCHE INCONTRO AL PALLONE. IN NON POSSESSO  DOBBIAMO COPRIRE</a:t>
          </a:r>
          <a:r>
            <a:rPr lang="it-IT" sz="1100" cap="small" baseline="0">
              <a:solidFill>
                <a:schemeClr val="dk1"/>
              </a:solidFill>
              <a:latin typeface="+mn-lt"/>
              <a:ea typeface="+mn-ea"/>
              <a:cs typeface="+mn-cs"/>
            </a:rPr>
            <a:t> IL TERZINO IN FASE OFFENSIVA DOBBIAMO CERCARE  DI METTERE IN MEZZO PIU' PALLONI POSSIBILE.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FRANZ</a:t>
          </a:r>
          <a:r>
            <a:rPr lang="it-IT" sz="1100" cap="small" baseline="0">
              <a:solidFill>
                <a:schemeClr val="dk1"/>
              </a:solidFill>
              <a:latin typeface="+mn-lt"/>
              <a:ea typeface="+mn-ea"/>
              <a:cs typeface="+mn-cs"/>
            </a:rPr>
            <a:t>  O SIMO</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VENTU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PRENDITI QUALCHE BUONA PUNIZIONE, FAI RESOPIRARE LA SQUADRA. VENTU TU SEI PIU' DINAMICO DEL MALLO, TI CHIEDO VISTO CHE GIOCHIAMO SENZA IL TREQUARTISTA,</a:t>
          </a:r>
          <a:r>
            <a:rPr lang="it-IT" sz="1100" cap="small" baseline="0">
              <a:solidFill>
                <a:schemeClr val="dk1"/>
              </a:solidFill>
              <a:latin typeface="+mn-lt"/>
              <a:ea typeface="+mn-ea"/>
              <a:cs typeface="+mn-cs"/>
            </a:rPr>
            <a:t> DI ESSERE TU AD ANDARE A DARE FASTIDIO AL LORO CENTRALE DI CENTROCAMPO IN FASE DI COSTRUZIONE. OGGI SERVE SACRIFICIO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P</a:t>
          </a:r>
          <a:r>
            <a:rPr lang="it-IT" sz="1100" cap="small">
              <a:solidFill>
                <a:schemeClr val="dk1"/>
              </a:solidFill>
              <a:latin typeface="+mn-lt"/>
              <a:ea typeface="+mn-ea"/>
              <a:cs typeface="+mn-cs"/>
            </a:rPr>
            <a:t>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VITTO.  </a:t>
          </a:r>
        </a:p>
        <a:p>
          <a:r>
            <a:rPr lang="it-IT" sz="1100"/>
            <a:t>PUNIZIONI:</a:t>
          </a:r>
          <a:r>
            <a:rPr lang="it-IT" sz="1100" baseline="0"/>
            <a:t> VENTU</a:t>
          </a:r>
          <a:r>
            <a:rPr lang="it-IT" sz="1100"/>
            <a:t>/MALLO.</a:t>
          </a:r>
        </a:p>
        <a:p>
          <a:r>
            <a:rPr lang="it-IT" sz="1100"/>
            <a:t>DIFFIDATI: </a:t>
          </a:r>
          <a:r>
            <a:rPr lang="it-IT" sz="1100" b="1"/>
            <a:t> GUERRO </a:t>
          </a:r>
          <a:r>
            <a:rPr lang="it-IT" sz="1100" b="0"/>
            <a:t>- BORGHI </a:t>
          </a:r>
          <a:r>
            <a:rPr lang="it-IT" sz="1100"/>
            <a:t>- GIMMI</a:t>
          </a:r>
        </a:p>
      </xdr:txBody>
    </xdr:sp>
    <xdr:clientData/>
  </xdr:twoCellAnchor>
  <xdr:twoCellAnchor>
    <xdr:from>
      <xdr:col>0</xdr:col>
      <xdr:colOff>47625</xdr:colOff>
      <xdr:row>2</xdr:row>
      <xdr:rowOff>38100</xdr:rowOff>
    </xdr:from>
    <xdr:to>
      <xdr:col>8</xdr:col>
      <xdr:colOff>381000</xdr:colOff>
      <xdr:row>59</xdr:row>
      <xdr:rowOff>76200</xdr:rowOff>
    </xdr:to>
    <xdr:sp macro="" textlink="">
      <xdr:nvSpPr>
        <xdr:cNvPr id="11" name="CasellaDiTesto 10"/>
        <xdr:cNvSpPr txBox="1"/>
      </xdr:nvSpPr>
      <xdr:spPr>
        <a:xfrm>
          <a:off x="47625" y="381000"/>
          <a:ext cx="5153025" cy="938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77</xdr:row>
      <xdr:rowOff>142875</xdr:rowOff>
    </xdr:to>
    <xdr:sp macro="" textlink="">
      <xdr:nvSpPr>
        <xdr:cNvPr id="12" name="CasellaDiTesto 1"/>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4" name="CasellaDiTesto 1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5" name="CasellaDiTesto 1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6" name="CasellaDiTesto 1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7" name="CasellaDiTesto 1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123</xdr:row>
      <xdr:rowOff>85725</xdr:rowOff>
    </xdr:to>
    <xdr:sp macro="" textlink="">
      <xdr:nvSpPr>
        <xdr:cNvPr id="18" name="CasellaDiTesto 17"/>
        <xdr:cNvSpPr txBox="1"/>
      </xdr:nvSpPr>
      <xdr:spPr>
        <a:xfrm>
          <a:off x="47625" y="381002"/>
          <a:ext cx="5153025" cy="199262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DUE PAROLE: DIAMO IL BENVENUTO A ZINHO! NUOVO SUTURA.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ANCHE OGGI L'AMPIEZZA ED IL VALORE DELLA NOSTRA ROSA MI DANNO L'OPPORTUNITA' DI AFFRONTARE LA SFIDA CON UNA FORMAZIONE VALIDISSIMA E DI FARE DELLE ROTAZIONI NONOSTANTE LE ASSENZE: QUEST'ANNO PIU' CHE MAI MI SENTO FORTUNATO PERCHE' HO UN GRUPPO DI GIOCATORI TUTTI ALLO STESSO LIVELLO ED OGNI VOLTA HO SEMPRE L'IMBARAZZO DELLA SCELTA.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DETTO CIO' COME SEMPRE E' FONDAMENTALE L'APPROCCIO ALLA SFIDA. </a:t>
          </a:r>
        </a:p>
        <a:p>
          <a:pPr algn="l" rtl="0">
            <a:defRPr sz="1000"/>
          </a:pPr>
          <a:r>
            <a:rPr lang="it-IT" sz="1100" b="0" i="0" u="none" strike="noStrike" baseline="0">
              <a:solidFill>
                <a:srgbClr val="000000"/>
              </a:solidFill>
              <a:latin typeface="Calibri"/>
            </a:rPr>
            <a:t>DA SUBITO METTIAMOCI </a:t>
          </a:r>
          <a:r>
            <a:rPr lang="it-IT" sz="1100" b="1" i="0" u="none" strike="noStrike" baseline="0">
              <a:solidFill>
                <a:srgbClr val="000000"/>
              </a:solidFill>
              <a:latin typeface="Calibri"/>
            </a:rPr>
            <a:t>CATTIVERIA E GRINTA</a:t>
          </a:r>
          <a:r>
            <a:rPr lang="it-IT" sz="1100" b="0" i="0" u="none" strike="noStrike" baseline="0">
              <a:solidFill>
                <a:srgbClr val="000000"/>
              </a:solidFill>
              <a:latin typeface="Calibri"/>
            </a:rPr>
            <a:t> E </a:t>
          </a:r>
          <a:r>
            <a:rPr lang="it-IT" sz="1100" b="1" i="0" u="none" strike="noStrike" baseline="0">
              <a:solidFill>
                <a:srgbClr val="000000"/>
              </a:solidFill>
              <a:latin typeface="Calibri"/>
            </a:rPr>
            <a:t>STESSO ATTEGGIAMENTO E VOGLIA MESSI IN CAMPO A VEZZANO.</a:t>
          </a:r>
        </a:p>
        <a:p>
          <a:pPr algn="l" rtl="0">
            <a:defRPr sz="1000"/>
          </a:pPr>
          <a:r>
            <a:rPr lang="it-IT" sz="1100" b="1" i="0" u="none" strike="noStrike" baseline="0">
              <a:solidFill>
                <a:srgbClr val="000000"/>
              </a:solidFill>
              <a:latin typeface="Calibri"/>
            </a:rPr>
            <a:t>NON MODIFICHIAMO DI UNA VIRGOLA LA NOSTRA IMPOSTAZIONE E VENIAMO QUI OGGI PER CERCARE DI FARE RISULTATO PIENO. </a:t>
          </a:r>
        </a:p>
        <a:p>
          <a:pPr algn="l" rtl="0">
            <a:defRPr sz="1000"/>
          </a:pPr>
          <a:r>
            <a:rPr lang="it-IT" sz="1100" b="0" i="0" u="none" strike="noStrike" baseline="0">
              <a:solidFill>
                <a:srgbClr val="000000"/>
              </a:solidFill>
              <a:latin typeface="Calibri"/>
            </a:rPr>
            <a:t>SOLITA CURA PARTICOLARE A DISTANZE TRA I REPARTI E A NON METTERCI IN DIFFICOLTA' DA SOLI CON GIOCATE CERVELLOTICHE IN FASE DI DISIMPEGNO.</a:t>
          </a:r>
        </a:p>
        <a:p>
          <a:pPr algn="l" rtl="0">
            <a:defRPr sz="1000"/>
          </a:pP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FORMAZIONE:  </a:t>
          </a:r>
          <a:r>
            <a:rPr lang="it-IT" sz="1100" b="0" i="0" u="none" strike="noStrike" baseline="0">
              <a:solidFill>
                <a:srgbClr val="000000"/>
              </a:solidFill>
              <a:latin typeface="Calibri"/>
            </a:rPr>
            <a:t>ROSSO/ FRANZ, NICO, GIAN, ABI/ WALLY, VITTO, BULGA/ LUCIO, BREV, CELLO.</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DIFESA</a:t>
          </a:r>
          <a:r>
            <a:rPr lang="it-IT" sz="1100" b="0" i="0" u="none" strike="noStrike" baseline="0">
              <a:solidFill>
                <a:srgbClr val="000000"/>
              </a:solidFill>
              <a:latin typeface="Calibri"/>
            </a:rPr>
            <a:t>:  GIAN SOLITO, GUIDI TU LA DIFESA, QUINDI DIETRO RAGAZZI NICO E TERZINI, SEMPRE ORECCHIE E OCCHI A GIAN. </a:t>
          </a:r>
          <a:r>
            <a:rPr lang="it-IT" sz="1100" b="1" i="0" u="none" strike="noStrike" baseline="0">
              <a:solidFill>
                <a:srgbClr val="000000"/>
              </a:solidFill>
              <a:latin typeface="Calibri"/>
            </a:rPr>
            <a:t> LA LINEA ALTA PIU' ALTA POSSIBILE</a:t>
          </a:r>
          <a:r>
            <a:rPr lang="it-IT" sz="1100" b="0" i="0" u="none" strike="noStrike" baseline="0">
              <a:solidFill>
                <a:srgbClr val="000000"/>
              </a:solidFill>
              <a:latin typeface="Calibri"/>
            </a:rPr>
            <a:t>, VOGLIO CHE LI TENIAMO DI LA' E GIOCHIAMO NELLA LORO META' CAMPO. </a:t>
          </a:r>
          <a:r>
            <a:rPr lang="it-IT" sz="1100" b="1" i="0" u="none" strike="noStrike" baseline="0">
              <a:solidFill>
                <a:srgbClr val="000000"/>
              </a:solidFill>
              <a:latin typeface="Calibri"/>
            </a:rPr>
            <a:t>IL GIRO PALLA VA FATTO VELOCE, QUINDI PASSAGGI DI PRIMA O DI SECONDA</a:t>
          </a:r>
          <a:r>
            <a:rPr lang="it-IT" sz="1100" b="0" i="0" u="none" strike="noStrike" baseline="0">
              <a:solidFill>
                <a:srgbClr val="000000"/>
              </a:solidFill>
              <a:latin typeface="Calibri"/>
            </a:rPr>
            <a:t>. </a:t>
          </a:r>
        </a:p>
        <a:p>
          <a:pPr algn="l" rtl="0">
            <a:defRPr sz="1000"/>
          </a:pPr>
          <a:r>
            <a:rPr lang="it-IT" sz="1100" b="0" i="0" u="none" strike="noStrike" baseline="0">
              <a:solidFill>
                <a:srgbClr val="000000"/>
              </a:solidFill>
              <a:latin typeface="Calibri"/>
            </a:rPr>
            <a:t>NICO MI RACCOMANDO, PULITO E DECISO COME SEMPRE.  </a:t>
          </a:r>
        </a:p>
        <a:p>
          <a:pPr algn="l" rtl="0">
            <a:defRPr sz="1000"/>
          </a:pPr>
          <a:r>
            <a:rPr lang="it-IT" sz="1100" b="1" i="0" u="none" strike="noStrike" baseline="0">
              <a:solidFill>
                <a:srgbClr val="000000"/>
              </a:solidFill>
              <a:latin typeface="Calibri"/>
            </a:rPr>
            <a:t>I TERZINI: COME SEMPRE DOPPIO COMPITO, SPINGERE E COPRIRE. </a:t>
          </a:r>
        </a:p>
        <a:p>
          <a:pPr algn="l" rtl="0">
            <a:defRPr sz="1000"/>
          </a:pPr>
          <a:r>
            <a:rPr lang="it-IT" sz="1100" b="1" i="0" u="none" strike="noStrike" baseline="0">
              <a:solidFill>
                <a:srgbClr val="000000"/>
              </a:solidFill>
              <a:latin typeface="Calibri"/>
            </a:rPr>
            <a:t>QUANDO GIOCHIAMO A TRE DAVANTI NON CI E' VIETATO SPINGERE, SI SCARICA SULL'ESTERNO SE CI VIENE INCONTRO E CI SI SOVRAPPONE, </a:t>
          </a:r>
          <a:r>
            <a:rPr lang="it-IT" sz="1100" b="0" i="0" u="none" strike="noStrike" baseline="0">
              <a:solidFill>
                <a:srgbClr val="000000"/>
              </a:solidFill>
              <a:latin typeface="Calibri"/>
            </a:rPr>
            <a:t>CON MOVIMENTI SENZA PALLA E </a:t>
          </a:r>
          <a:r>
            <a:rPr lang="it-IT" sz="1100" b="1" i="0" u="none" strike="noStrike" baseline="0">
              <a:solidFill>
                <a:srgbClr val="000000"/>
              </a:solidFill>
              <a:latin typeface="Calibri"/>
            </a:rPr>
            <a:t>SENZA PAURA.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VOGLIO ZERO RISCHI APPENA PARTITI FINCHE' NON ABBIAMO VISTO COME SI METTONO E LAMPADINA SEMPRE ACCESA, SOPRATTUTTO NEI FINALI DI TEMPO, E SULLE PALLE INATTIVE: DIFENDIAMO A UOMO, </a:t>
          </a:r>
          <a:r>
            <a:rPr lang="it-IT" sz="1100" b="0" i="0" u="none" strike="noStrike" baseline="0">
              <a:solidFill>
                <a:srgbClr val="000000"/>
              </a:solidFill>
              <a:latin typeface="Calibri"/>
            </a:rPr>
            <a:t>OGNUNO NE  BATTEZZA UNO E SE LO TIENE STRETTO.</a:t>
          </a:r>
        </a:p>
        <a:p>
          <a:pPr algn="l" rtl="0">
            <a:defRPr sz="1000"/>
          </a:pPr>
          <a:r>
            <a:rPr lang="it-IT" sz="1100" b="0" i="0" u="none" strike="noStrike" baseline="0">
              <a:solidFill>
                <a:srgbClr val="000000"/>
              </a:solidFill>
              <a:latin typeface="Calibri"/>
            </a:rPr>
            <a:t>GIAN SE SIAMO PRESSATI SI LANCIA LUNGO PER LE PUNTE, E A SPOT PROVIAMOLO LO STESSO IL LANCIO PER LA SPIZZATA DI BREV CON CELLO O LUCIO CHE SI INSERISCONO.</a:t>
          </a:r>
          <a:endParaRPr lang="it-IT" sz="1100" b="1"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CENTROCAMPO</a:t>
          </a:r>
          <a:r>
            <a:rPr lang="it-IT" sz="1100" b="0" i="0" u="none" strike="noStrike" baseline="0">
              <a:solidFill>
                <a:srgbClr val="000000"/>
              </a:solidFill>
              <a:latin typeface="Calibri"/>
            </a:rPr>
            <a:t>:  VITTO DETTI I TEMPI DELLA SQUADRA. SEI IL NOSTRO BARICENTRO. E' IN BASE ALLA TUA POSIZIONE CHE LA SQUADRA SI SBILANCIA, SI SCHIACCIA O RESTA EQUILIBRATA. MI RACCOMANDO QUANDO GIAN FA SALIRE LA DIFESA, ANCHE NOI DEL CENTROCAMPO DOBBIAMO SALIRE PER  </a:t>
          </a:r>
          <a:r>
            <a:rPr lang="it-IT" sz="1100" b="1" i="0" u="none" strike="noStrike" baseline="0">
              <a:solidFill>
                <a:srgbClr val="000000"/>
              </a:solidFill>
              <a:latin typeface="Calibri"/>
            </a:rPr>
            <a:t>MANTENERE LA DISTANZA GIUSTA TRA I REPARTI: </a:t>
          </a:r>
          <a:r>
            <a:rPr lang="it-IT" sz="1100" b="0" i="0" u="none" strike="noStrike" baseline="0">
              <a:solidFill>
                <a:srgbClr val="000000"/>
              </a:solidFill>
              <a:latin typeface="Calibri"/>
            </a:rPr>
            <a:t>DEVI FARE MOVIMENTI IN ORIZZONTALE (NON FARTI TIRARE FUORI POSIZIONE CON I TRE DAVANTI CI METTERESTI IN DIFFICOLTA') GIOCATE SEMPLICI E VELOCI, OGGI VOGLIO DA TE:</a:t>
          </a:r>
        </a:p>
        <a:p>
          <a:pPr algn="l" rtl="0">
            <a:defRPr sz="1000"/>
          </a:pPr>
          <a:r>
            <a:rPr lang="it-IT" sz="1100" b="1" i="0" u="none" strike="noStrike" baseline="0">
              <a:solidFill>
                <a:srgbClr val="000000"/>
              </a:solidFill>
              <a:latin typeface="Calibri"/>
            </a:rPr>
            <a:t>1)</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SPESSO IL CAMBIO CAMPO IN MANIERA VELOCE, DALLA PARTE DI CELLO E DI LUCIO</a:t>
          </a:r>
        </a:p>
        <a:p>
          <a:pPr algn="l" rtl="0">
            <a:defRPr sz="1000"/>
          </a:pPr>
          <a:r>
            <a:rPr lang="it-IT" sz="1100" b="1" i="0" u="none" strike="noStrike" baseline="0">
              <a:solidFill>
                <a:srgbClr val="000000"/>
              </a:solidFill>
              <a:latin typeface="Calibri"/>
            </a:rPr>
            <a:t>2) </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A VERTICALIZZARE PER I TAGLI DEI DUE ATTACCANTI ESTERNI DIETRO BREV.</a:t>
          </a:r>
        </a:p>
        <a:p>
          <a:pPr algn="l" rtl="0">
            <a:defRPr sz="1000"/>
          </a:pPr>
          <a:r>
            <a:rPr lang="it-IT" sz="1100" b="0" i="0" u="none" strike="noStrike" baseline="0">
              <a:solidFill>
                <a:srgbClr val="000000"/>
              </a:solidFill>
              <a:latin typeface="Calibri"/>
            </a:rPr>
            <a:t>I DUE INTERNI, WALLY A DESTRA, BULGA A SINISTRA: MUOVERSI CON INTELLIGENZA, SEMPRE UN OCCHIO AL CENTRO IN NON POSSESSO MA PRONTI A SCIVOLARE SULL'ESTERNO IN CASO DI BISOGNO. E' FONDAMENTALE, LO RIPETERO' SEMPRE, A CENTROCAMPO NON PERDERE PALLE BANALI SOPRATTUTTO SE UNO DEI TERZINI E' SALITO, SI RISCHIA SEMPRE LA RIPARTENZA. QUINDI UN'OCCHIO SEMPRE ALLE SPALLE. </a:t>
          </a:r>
        </a:p>
        <a:p>
          <a:pPr algn="l" rtl="0">
            <a:defRPr sz="1000"/>
          </a:pPr>
          <a:r>
            <a:rPr lang="it-IT" sz="1100" b="1" i="0" u="none" strike="noStrike" baseline="0">
              <a:solidFill>
                <a:srgbClr val="000000"/>
              </a:solidFill>
              <a:latin typeface="Calibri"/>
            </a:rPr>
            <a:t>LE GIOCATE SONO SEMPRE QUELLE.</a:t>
          </a:r>
        </a:p>
        <a:p>
          <a:pPr algn="l" rtl="0">
            <a:defRPr sz="1000"/>
          </a:pPr>
          <a:r>
            <a:rPr lang="it-IT" sz="1100" b="1" i="0" u="none" strike="noStrike" baseline="0">
              <a:solidFill>
                <a:srgbClr val="000000"/>
              </a:solidFill>
              <a:latin typeface="Calibri"/>
            </a:rPr>
            <a:t>- TAGLIO DELLA PUNTA ESTERNA NELLO SPAZIO DIETRO AL CENTRAVANTI QUANDO QUESTO VIENE INCONTRO A PRENDERE PALLA.</a:t>
          </a:r>
        </a:p>
        <a:p>
          <a:pPr algn="l" rtl="0">
            <a:defRPr sz="1000"/>
          </a:pPr>
          <a:r>
            <a:rPr lang="it-IT" sz="1100" b="1" i="0" u="none" strike="noStrike" baseline="0">
              <a:solidFill>
                <a:srgbClr val="000000"/>
              </a:solidFill>
              <a:latin typeface="Calibri"/>
            </a:rPr>
            <a:t>- SE LA PUNTA ESTERNA VIENE INCONTRO ALLA GIOCATA DEL TERZINO, QUESTO SI SOVRAPPONE, PER PORTARE VIA L'UOMO CHE SEGUE LA PUNTA. LA PUNTA POI PUO' GIOCARE SIOCARE SULL'INTERNO, O DUETTARE COL CENTRAVANTI, L'ALTRA PUNTA TAGLIA PRONTA A RICEVERE PALLA.</a:t>
          </a:r>
        </a:p>
        <a:p>
          <a:pPr algn="l" rtl="0">
            <a:defRPr sz="1000"/>
          </a:pPr>
          <a:r>
            <a:rPr lang="it-IT" sz="1100" b="1" i="0" u="none" strike="noStrike" baseline="0">
              <a:solidFill>
                <a:srgbClr val="000000"/>
              </a:solidFill>
              <a:latin typeface="Calibri"/>
            </a:rPr>
            <a:t>IN OGNI CASO, MAI BUTTARE VIA IL PALLONE, RICERCA COSTANTE DEL GIOCO PALLA A TERRA.</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ATTACCO</a:t>
          </a:r>
          <a:r>
            <a:rPr lang="it-IT" sz="1100" b="0" i="0" u="none" strike="noStrike" baseline="0">
              <a:solidFill>
                <a:srgbClr val="000000"/>
              </a:solidFill>
              <a:latin typeface="Calibri"/>
            </a:rPr>
            <a:t>:  </a:t>
          </a:r>
          <a:r>
            <a:rPr lang="it-IT" sz="1100" b="1" i="0" u="none" strike="noStrike" baseline="0">
              <a:solidFill>
                <a:srgbClr val="000000"/>
              </a:solidFill>
              <a:latin typeface="Calibri"/>
            </a:rPr>
            <a:t>BREV PUNTO DI RIFERIMENTO, GIOCHI DA CENTRAVANTI QUINDI CONCENTRA I TUOI MOVIMENTI IN FASE CENTRALE, VIENI INCONTRO E SCARICA DI PRIMA SUGLI INTERNI.</a:t>
          </a:r>
          <a:r>
            <a:rPr lang="it-IT" sz="1100" b="0" i="0" u="none" strike="noStrike" baseline="0">
              <a:solidFill>
                <a:srgbClr val="000000"/>
              </a:solidFill>
              <a:latin typeface="Calibri"/>
            </a:rPr>
            <a:t> LUCIO E CELLO LARGHI TI TAGLIERANNO DIETRO. </a:t>
          </a:r>
        </a:p>
        <a:p>
          <a:pPr algn="l" rtl="0">
            <a:defRPr sz="1000"/>
          </a:pPr>
          <a:r>
            <a:rPr lang="it-IT" sz="1100" b="1" i="0" u="none" strike="noStrike" baseline="0">
              <a:solidFill>
                <a:srgbClr val="000000"/>
              </a:solidFill>
              <a:latin typeface="Calibri"/>
            </a:rPr>
            <a:t>DALLE PUNTE ESTERNE MI ASPETTO SOLITO LAVORO DI SACRIFICO CON COPERTURA A CENTROCAMPO IN FASE DI NON POSSESSO E SPINTA OFFENSIVA IN FASE DI POSSESSO, OGGI PIU' CHE MAI.</a:t>
          </a:r>
        </a:p>
        <a:p>
          <a:pPr algn="l" rtl="0">
            <a:defRPr sz="1000"/>
          </a:pPr>
          <a:r>
            <a:rPr lang="it-IT" sz="1100" b="0" i="0" u="none" strike="noStrike" baseline="0">
              <a:solidFill>
                <a:srgbClr val="000000"/>
              </a:solidFill>
              <a:latin typeface="Calibri"/>
            </a:rPr>
            <a:t>E' COME SEMPRE FONDAMENTALE IL MOVIMENTO SENZA PALLA. I MOVIMENTI CHE VOGLIO SONO SEMPLICI, INSERIMENTO DIETRO LA PUNTA CENTRALE PRONTI A RICEVERE PALLA IN PROFONDITA', E VENIRE A SPOT INCONTRO AL TERZINO A PRENDERE PALLA, PER GIOCARLA AL CENTRO ED IL TERZINO CHE SOVRAPPONE: APPOGGIO DI PRIMA RAGAZZI, VIENI INCONTRO, SCARICHI E VAI.</a:t>
          </a:r>
        </a:p>
        <a:p>
          <a:pPr algn="l" rtl="0">
            <a:defRPr sz="1000"/>
          </a:pPr>
          <a:r>
            <a:rPr lang="it-IT" sz="1100" b="0" i="0" u="none" strike="noStrike" baseline="0">
              <a:solidFill>
                <a:srgbClr val="000000"/>
              </a:solidFill>
              <a:latin typeface="Calibri"/>
            </a:rPr>
            <a:t>FONDAMENTALE: DOBBIAMO TENERE SU IL PALLONE, FACCIAMO RESPIRARE LA SQUADRA RAGAZZI. LI' DAVANTI RICORDATEVI CHE CON LA GIOCATA SEMPLICE SPESSO SI ARRIVA IN PORTA:  </a:t>
          </a:r>
          <a:r>
            <a:rPr lang="it-IT" sz="1100" b="1" i="0" u="none" strike="noStrike" baseline="0">
              <a:solidFill>
                <a:srgbClr val="000000"/>
              </a:solidFill>
              <a:latin typeface="Calibri"/>
            </a:rPr>
            <a:t>UNO-DUE E TIRO, TRIANGOLO, TAGLIO FATTO BENE. DAL LIMITE SI TIRA. NEGLI ULTIMI 20/25 METRI VOGLIO IL DRIBBLING SENZA PAURA E LA FINALIZZAZIONE VELOCE CHE SIA IL CROSS, L'UNO-DUE O IL TIRO. </a:t>
          </a:r>
          <a:r>
            <a:rPr lang="it-IT" sz="1100" b="0" i="0" u="none" strike="noStrike" baseline="0">
              <a:solidFill>
                <a:srgbClr val="000000"/>
              </a:solidFill>
              <a:latin typeface="Calibri"/>
            </a:rPr>
            <a:t>RICORDIAMOCI CHE I PRIMI DIFENSORI SIETE VOI:  SUI CENTRALI ESCE BREV MENTRE LUCIO E CELLO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VENTU RIENTRI TU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GIAN/VITTO</a:t>
          </a:r>
        </a:p>
        <a:p>
          <a:pPr algn="l" rtl="0">
            <a:defRPr sz="1000"/>
          </a:pPr>
          <a:r>
            <a:rPr lang="it-IT" sz="1100" b="0" i="0" u="none" strike="noStrike" baseline="0">
              <a:solidFill>
                <a:srgbClr val="000000"/>
              </a:solidFill>
              <a:latin typeface="Calibri"/>
            </a:rPr>
            <a:t>-PUNIZIONI:  BULGA </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a:t>
          </a:r>
          <a:r>
            <a:rPr lang="it-IT" sz="1100" b="1" i="0" u="none" strike="noStrike" baseline="0">
              <a:solidFill>
                <a:srgbClr val="000000"/>
              </a:solidFill>
              <a:latin typeface="Calibri"/>
            </a:rPr>
            <a:t>DARE LE CONSEGNE </a:t>
          </a:r>
          <a:r>
            <a:rPr lang="it-IT" sz="1100" b="0" i="0" u="none" strike="noStrike" baseline="0">
              <a:solidFill>
                <a:srgbClr val="000000"/>
              </a:solidFill>
              <a:latin typeface="Calibri"/>
            </a:rPr>
            <a:t>A CHI ENTRA:  POSIZIONE  IN BARRIERA E CORNER IN ATTACCO.</a:t>
          </a:r>
        </a:p>
        <a:p>
          <a:pPr algn="l" rtl="0">
            <a:defRPr sz="1000"/>
          </a:pPr>
          <a:r>
            <a:rPr lang="it-IT" sz="1100" b="1" i="0" u="none" strike="noStrike" baseline="0">
              <a:solidFill>
                <a:srgbClr val="000000"/>
              </a:solidFill>
              <a:latin typeface="Calibri"/>
            </a:rPr>
            <a:t>DAI, UN BUON RISCALDAMENTO ADESSO!</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RACCOMANDAZIONI: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r>
            <a:rPr lang="it-IT" sz="1100" b="0" i="0" u="none" strike="noStrike" baseline="0">
              <a:solidFill>
                <a:srgbClr val="000000"/>
              </a:solidFill>
              <a:latin typeface="Calibri"/>
            </a:rPr>
            <a:t>. </a:t>
          </a:r>
        </a:p>
        <a:p>
          <a:pPr algn="l" rtl="0">
            <a:defRPr sz="1000"/>
          </a:pPr>
          <a:r>
            <a:rPr lang="it-IT" sz="1100" b="0"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1" i="0" u="sng" strike="noStrike" baseline="0">
              <a:solidFill>
                <a:srgbClr val="000000"/>
              </a:solidFill>
              <a:latin typeface="Calibri"/>
            </a:rPr>
            <a:t>INTERVALLO: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CALI DI CONCENTRAZIONE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FURBIZIA, GUADAGNIAMO CALCI PIAZZATI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DAVANTI TENIAMO SU QUALCHE PALLA E FACCIAMO RESPIRARE LA SQUADRA</a:t>
          </a:r>
        </a:p>
        <a:p>
          <a:pPr algn="l" rtl="0">
            <a:defRPr sz="1000"/>
          </a:pPr>
          <a:r>
            <a:rPr lang="it-IT" sz="1100" b="1" i="0" u="none" strike="noStrike" baseline="0">
              <a:solidFill>
                <a:srgbClr val="000000"/>
              </a:solidFill>
              <a:latin typeface="Calibri"/>
            </a:rPr>
            <a:t>NON ABBASSARSI TROPPO SE NO SI SOFFRE COME A CADE'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INTERDIZIONE PIU' DECISA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CENTRARE LO SPECCHIO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RALLENTARE O ACCELERARE IL RITMO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SOTTO O PARI: RICORDARE RECUPERI CON OPPSEN</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SOPRA: RICORDARE COL SALVATERRA PAREGGIO LORO</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2" name="CasellaDiTesto 1"/>
        <xdr:cNvSpPr txBox="1"/>
      </xdr:nvSpPr>
      <xdr:spPr>
        <a:xfrm>
          <a:off x="47625" y="380998"/>
          <a:ext cx="5153025" cy="15278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4" name="CasellaDiTesto 13"/>
        <xdr:cNvSpPr txBox="1"/>
      </xdr:nvSpPr>
      <xdr:spPr>
        <a:xfrm>
          <a:off x="47625" y="381000"/>
          <a:ext cx="5153025" cy="2135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E' FONDAMENTALE: SE VINCIAMO PASSIAMO IL CADE' E BALZIAMO AL COMANDO DELLA CLASSIFICA, VI BASTA COME STIMOLO? PERCIO' ENTRIAMO IN CAMPO DA SUBITO CON LA VOGLIA DI SBLOCCARLA, CONCENTRATI, CON LA RABBIA DI CHI HA VOGLIA DI VINCERE. </a:t>
          </a:r>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FACCIAMO QUALCHE ROTAZIONE, COME SEMPRE. QUEST'ANNO HO A DISPOSIZIONE UNA ROSA FORTISSIMA CHE MI PERMETTE DI GESTIRE VOI E LA STAGIONE AL MEGLIO.</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ROBBY, NICO, GIAN, ABI/ WALLY, VITTO, GUERRO/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112</xdr:row>
      <xdr:rowOff>76200</xdr:rowOff>
    </xdr:to>
    <xdr:sp macro="" textlink="">
      <xdr:nvSpPr>
        <xdr:cNvPr id="2" name="CasellaDiTesto 1"/>
        <xdr:cNvSpPr txBox="1"/>
      </xdr:nvSpPr>
      <xdr:spPr>
        <a:xfrm>
          <a:off x="47625" y="380998"/>
          <a:ext cx="5153025" cy="17849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0" name="CasellaDiTesto 9"/>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132</xdr:row>
      <xdr:rowOff>76200</xdr:rowOff>
    </xdr:to>
    <xdr:sp macro="" textlink="">
      <xdr:nvSpPr>
        <xdr:cNvPr id="16" name="CasellaDiTesto 15"/>
        <xdr:cNvSpPr txBox="1"/>
      </xdr:nvSpPr>
      <xdr:spPr>
        <a:xfrm>
          <a:off x="47625" y="381001"/>
          <a:ext cx="5153025" cy="21364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OGGI SI RIPRENDE, CI CONFRONTIAMO CON UNA SQUADRA DI UN'ALTRA PROVINCIA, ED E' SEMPRE QUALCOSA DI AFFASCINANTE. ABBIAMO FATTO LA TRASFERTA IN PULLMAN, QUALCOSA DI NUOVO E DI BELLO. VORREI FARE UN BEL VIAGGIO ANCHE AL RITORNO. PERCIO' ENTRIAMO IN CAMPO SAPENDO CHE SARA' DURISSIMA OGGI, UMILI E RISPETTOSI DELL'AVVERSARIO MA CONSAPEVOLI CHE SIAMO FORTI RAGAZZI. E' UNA QUESTIONE DI TESTA. E' FONDAMENTALE L'APPROCCIO. QUINDI ENTRIAMO IN CAMPO CON L'IDEA FISSA CHE RIENTREREMO QUI CON TRE PUNTI</a:t>
          </a:r>
          <a:r>
            <a:rPr lang="it-IT" sz="1100" b="1" u="none" cap="small" baseline="0">
              <a:solidFill>
                <a:schemeClr val="dk1"/>
              </a:solidFill>
              <a:latin typeface="+mn-lt"/>
              <a:ea typeface="+mn-ea"/>
              <a:cs typeface="+mn-cs"/>
            </a:rPr>
            <a:t>POSSIAMO RAGGIUNGERE QUALSIASI OBIETTIVO BASTA VOLERLO. </a:t>
          </a:r>
        </a:p>
        <a:p>
          <a:pPr eaLnBrk="1" fontAlgn="auto" latinLnBrk="0" hangingPunct="1"/>
          <a:r>
            <a:rPr lang="it-IT" sz="1100" b="0" cap="small" baseline="0">
              <a:solidFill>
                <a:schemeClr val="dk1"/>
              </a:solidFill>
              <a:latin typeface="+mn-lt"/>
              <a:ea typeface="+mn-ea"/>
              <a:cs typeface="+mn-cs"/>
            </a:rPr>
            <a:t>SOLITO ATTEGGIAMENTO CHE VOGLIO VEDERE DA QUI A FINE CAMPIONATO: CERCHIAMO DI STARE ALTI, DIFESA ALTA E GIRO PALLA VELOCE A CAVALLO DEL CENTROCAMPO.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IMPARARE AD USARE LA TESTA.</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IL GIRO PALLA VA FATTO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NICO</a:t>
          </a:r>
          <a:r>
            <a:rPr lang="it-IT" sz="1100" cap="small" baseline="0">
              <a:solidFill>
                <a:schemeClr val="dk1"/>
              </a:solidFill>
              <a:latin typeface="+mn-lt"/>
              <a:ea typeface="+mn-ea"/>
              <a:cs typeface="+mn-cs"/>
            </a:rPr>
            <a:t> MI RACCOMANDO, PULITO E DECISO COME SEMPRE.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NON VOGLIO VEDERE LANCI. MI INCAZZO EH.</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DUE TERZINI HANNO DUE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SOLO SE SIAMO PRESSATI</a:t>
          </a:r>
          <a:r>
            <a:rPr lang="it-IT" sz="1100" baseline="0">
              <a:solidFill>
                <a:schemeClr val="dk1"/>
              </a:solidFill>
              <a:latin typeface="+mn-lt"/>
              <a:ea typeface="+mn-ea"/>
              <a:cs typeface="+mn-cs"/>
            </a:rPr>
            <a:t> SI LANCIA LUNGO PER LE PUNTE, E A SPOT PROVIAMOLO LO STESSO IL LANCIO PER LA SPIZZATA DI VENTU CON CELLO O LUCIO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IL GIOCO PASSA DA TE: DUE TOCCHI E VIA, NON DI PIU'. SE MIGLIORI IN FASE DI LETTURA DELLA GIOCATA E DEL TEMPO DI GIOCATA LA SQUADRA GIRERA' MEGLIO. SE IL BREV TI VIENE INCONTRO LA PALLA GLI VA GIOCATA. MOVIMENTI IN ORIZZONTALE EMAI IN VERTICALE (NON FARTI TIRARE FUORI POSIZIONE) GIOCATE SEMPLICI E VELOCI, OGGI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CHE PROVI SPESSO </a:t>
          </a:r>
          <a:r>
            <a:rPr lang="it-IT" sz="1100" b="1" cap="small">
              <a:solidFill>
                <a:schemeClr val="dk1"/>
              </a:solidFill>
              <a:latin typeface="+mn-lt"/>
              <a:ea typeface="+mn-ea"/>
              <a:cs typeface="+mn-cs"/>
            </a:rPr>
            <a:t>IL CAMBIO CAMPO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BREV O I </a:t>
          </a:r>
          <a:r>
            <a:rPr lang="it-IT" sz="1100" b="1" cap="small">
              <a:solidFill>
                <a:schemeClr val="dk1"/>
              </a:solidFill>
              <a:latin typeface="+mn-lt"/>
              <a:ea typeface="+mn-ea"/>
              <a:cs typeface="+mn-cs"/>
            </a:rPr>
            <a:t>TAGLI DEI DUE ATTACCANTI ESTERNI DIETRO BREV.</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BANALI</a:t>
          </a:r>
          <a:r>
            <a:rPr lang="it-IT" sz="1100" cap="small" baseline="0">
              <a:solidFill>
                <a:schemeClr val="dk1"/>
              </a:solidFill>
              <a:latin typeface="+mn-lt"/>
              <a:ea typeface="+mn-ea"/>
              <a:cs typeface="+mn-cs"/>
            </a:rPr>
            <a:t> SOPRATTUTTO IN DISIMPEGNO SERVE PRECISIONE. SE UNO DEI TERZINI E' SALITO, SI RISCHIA SEMPRE LA RIPARTENZA. </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OGGI PIU' CHE MAI UN'OCCHIO SEMPRE ALLE SPALLE.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DALLA META' CAMPO VERSO LA MIA PORTA SOPRATTUTTO NEGLI ULTIMI 20 METRI NON VOGLIO VEDERE NESSUNO INDIETREGGIARE, IMPARIAMO PERSA LA PALLA A PRESSARE IL POSSESSORE DI PALLA: INTELLIGENTEMENTE PERO' UNO SUL PORTATORE E DUE A CHIUDERE GLI SPAZI, SOPRATTUTTO SE A PALLA COPERTA (PASSAGGIO FORTE, STOP SBAGLIATO...)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 </a:t>
          </a:r>
          <a:r>
            <a:rPr lang="it-IT" sz="1100" b="1" cap="small" baseline="0">
              <a:solidFill>
                <a:schemeClr val="dk1"/>
              </a:solidFill>
              <a:latin typeface="+mn-lt"/>
              <a:ea typeface="+mn-ea"/>
              <a:cs typeface="+mn-cs"/>
            </a:rPr>
            <a:t>PUNTO DI RIFERIMENTO, GIOCHI DA CENTRAVANTI</a:t>
          </a:r>
          <a:r>
            <a:rPr lang="it-IT" sz="1100" cap="small" baseline="0">
              <a:solidFill>
                <a:schemeClr val="dk1"/>
              </a:solidFill>
              <a:latin typeface="+mn-lt"/>
              <a:ea typeface="+mn-ea"/>
              <a:cs typeface="+mn-cs"/>
            </a:rPr>
            <a:t>. LE ALI TAGLI DIETRO AL BREV, </a:t>
          </a:r>
          <a:r>
            <a:rPr lang="it-IT" sz="1100" b="1" cap="small" baseline="0">
              <a:solidFill>
                <a:schemeClr val="dk1"/>
              </a:solidFill>
              <a:latin typeface="+mn-lt"/>
              <a:ea typeface="+mn-ea"/>
              <a:cs typeface="+mn-cs"/>
            </a:rPr>
            <a:t>SACRIFICO CON COPERTURA A CENTROCAMPO IN FASE DI NON POSSESSO E SPINTA OFFENSIVA IN FASE DI POSSESSO, OGGI PIU' CHE MAI DATO CHE IL CAMPO E' AMPIO.</a:t>
          </a:r>
        </a:p>
        <a:p>
          <a:r>
            <a:rPr lang="it-IT" sz="1100" b="1" cap="small" baseline="0">
              <a:solidFill>
                <a:schemeClr val="dk1"/>
              </a:solidFill>
              <a:latin typeface="+mn-lt"/>
              <a:ea typeface="+mn-ea"/>
              <a:cs typeface="+mn-cs"/>
            </a:rPr>
            <a:t>ERIS PARTI SULLA SINISTRA MA HAI LIBERTA' DI ACCENTRARTI QUANDO VUOI.</a:t>
          </a:r>
        </a:p>
        <a:p>
          <a:r>
            <a:rPr lang="it-IT" sz="1100" b="1" cap="small" baseline="0">
              <a:solidFill>
                <a:schemeClr val="dk1"/>
              </a:solidFill>
              <a:latin typeface="+mn-lt"/>
              <a:ea typeface="+mn-ea"/>
              <a:cs typeface="+mn-cs"/>
            </a:rPr>
            <a:t>LUCIO LARGO A DESTRA INVECE.</a:t>
          </a:r>
        </a:p>
        <a:p>
          <a:r>
            <a:rPr lang="it-IT" sz="1100" cap="small" baseline="0">
              <a:solidFill>
                <a:schemeClr val="dk1"/>
              </a:solidFill>
              <a:latin typeface="+mn-lt"/>
              <a:ea typeface="+mn-ea"/>
              <a:cs typeface="+mn-cs"/>
            </a:rPr>
            <a:t>E' COME SEMPRE FONDAMENTALE IL MOVIMENTO SENZA PALLA.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LE ALI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CELLO RIENTRI TU A SALTARE IN AREA SULLE PALLE INATTIVE A SFAVORE.</a:t>
          </a:r>
        </a:p>
        <a:p>
          <a:endParaRPr lang="it-IT" sz="1100"/>
        </a:p>
        <a:p>
          <a:r>
            <a:rPr lang="it-IT" sz="1100"/>
            <a:t>-RIGORI: ERIS/VITTO</a:t>
          </a:r>
        </a:p>
        <a:p>
          <a:r>
            <a:rPr lang="it-IT" sz="1100"/>
            <a:t>-PUNIZIONI:  ERIS/BULGA</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103</xdr:row>
      <xdr:rowOff>85725</xdr:rowOff>
    </xdr:to>
    <xdr:sp macro="" textlink="">
      <xdr:nvSpPr>
        <xdr:cNvPr id="2" name="CasellaDiTesto 1"/>
        <xdr:cNvSpPr txBox="1"/>
      </xdr:nvSpPr>
      <xdr:spPr>
        <a:xfrm>
          <a:off x="47625" y="380998"/>
          <a:ext cx="5153025" cy="16402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0" name="CasellaDiTesto 9"/>
        <xdr:cNvSpPr txBox="1"/>
      </xdr:nvSpPr>
      <xdr:spPr>
        <a:xfrm>
          <a:off x="47625" y="380998"/>
          <a:ext cx="5153025" cy="15554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6" name="CasellaDiTesto 15"/>
        <xdr:cNvSpPr txBox="1"/>
      </xdr:nvSpPr>
      <xdr:spPr>
        <a:xfrm>
          <a:off x="47625" y="381000"/>
          <a:ext cx="5153025" cy="2135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33" name="CasellaDiTesto 32"/>
        <xdr:cNvSpPr txBox="1"/>
      </xdr:nvSpPr>
      <xdr:spPr>
        <a:xfrm>
          <a:off x="47625" y="380998"/>
          <a:ext cx="5153025" cy="18126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34" name="CasellaDiTesto 33"/>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5" name="CasellaDiTesto 34"/>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6" name="CasellaDiTesto 35"/>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7" name="CasellaDiTesto 36"/>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8" name="CasellaDiTesto 37"/>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131</xdr:row>
      <xdr:rowOff>47625</xdr:rowOff>
    </xdr:to>
    <xdr:sp macro="" textlink="">
      <xdr:nvSpPr>
        <xdr:cNvPr id="40" name="CasellaDiTesto 39"/>
        <xdr:cNvSpPr txBox="1"/>
      </xdr:nvSpPr>
      <xdr:spPr>
        <a:xfrm>
          <a:off x="47625" y="381001"/>
          <a:ext cx="5153025" cy="21183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OGGI SARA' DURA: AFFRONTIAMO UNA SQUADRA GIOVANE, CHE CORRE E CHE ALL'ANDATA CI HA MESSO IN DIFFICOLTA'. QUINDI COME AL SOLITO UMILI E RISPETTOSI DELL'AVVERSARIO MA CONSAPEVOLI DELLA NOSTRA FORZA. </a:t>
          </a:r>
        </a:p>
        <a:p>
          <a:r>
            <a:rPr lang="it-IT" sz="1100" u="none" cap="small" baseline="0">
              <a:solidFill>
                <a:schemeClr val="dk1"/>
              </a:solidFill>
              <a:latin typeface="+mn-lt"/>
              <a:ea typeface="+mn-ea"/>
              <a:cs typeface="+mn-cs"/>
            </a:rPr>
            <a:t>PER ME NON SIAMO INFERIORI A NESSUNO...MA E' NECESSARIO SEMPRE CHE OGNUNO DIA IL SUO MEGLIO. </a:t>
          </a:r>
        </a:p>
        <a:p>
          <a:r>
            <a:rPr lang="it-IT" sz="1100" u="none" cap="small" baseline="0">
              <a:solidFill>
                <a:schemeClr val="dk1"/>
              </a:solidFill>
              <a:latin typeface="+mn-lt"/>
              <a:ea typeface="+mn-ea"/>
              <a:cs typeface="+mn-cs"/>
            </a:rPr>
            <a:t>PER NOI E' FONDAMENTALE L'APPROCCIO: PARTIAMO COL NOSTRO CALCIO DI INIZIO E FACCIAMOGLI CAPIRE CHE SIAMO VENUTI QUI PER VINCERE.</a:t>
          </a:r>
        </a:p>
        <a:p>
          <a:pPr eaLnBrk="1" fontAlgn="auto" latinLnBrk="0" hangingPunct="1"/>
          <a:r>
            <a:rPr lang="it-IT" sz="1100" b="0" cap="small" baseline="0">
              <a:solidFill>
                <a:schemeClr val="dk1"/>
              </a:solidFill>
              <a:latin typeface="+mn-lt"/>
              <a:ea typeface="+mn-ea"/>
              <a:cs typeface="+mn-cs"/>
            </a:rPr>
            <a:t>L'ATTEGGIAMENTO CHE VOGLIO VEDERE DA QUI A FINE CAMPIONATO E' SEMPRE QUELLO: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SOLO IMPARARE AD USARE LA TESTA.</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OCCHIO CHE LORO DAVANTI SONO VELOCI.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HANNO GLI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FULCRO E TESTA DEL REPARTO: DUE TOCCHI E VIA, NON DI PIU'. SE MIGLIORI IN FASE DI LETTURA DELLA GIOCATA E DEL TEMPO DI GIOCATA LA SQUADRA ANDRA' SEMPRE MEGLIO.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DEI DUE ATTACCANTI ESTERNI DIETRO LA PUNTA CENTRALE.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NON DISDEGNAMO GLI INSERIMENTI NELLO SPAZIO: IL PRIMO GOL A BOLOGNA E' VENUTO DA UN INSERIMENTO IN FASCIA DEL BULGA DOVE LUCIO AVEVA PORTATO VIA L'UOMO, CROSS IN MEZZO E GOL.....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IMPARIAMO PERSA LA PALLA A PRESSARE IL POSSESSORE DI PALLA: INTELLIGENTEMENTE PERO' UNO SUL PORTATORE E DUE A CHIUDERE GLI SPAZI, SOPRATTUTTO SE A PALLA COPERTA (PASSAGGIO FORTE, STOP SBAGLIATO...)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UN </a:t>
          </a:r>
          <a:r>
            <a:rPr lang="it-IT" sz="1100" b="1" cap="small" baseline="0">
              <a:solidFill>
                <a:schemeClr val="dk1"/>
              </a:solidFill>
              <a:latin typeface="+mn-lt"/>
              <a:ea typeface="+mn-ea"/>
              <a:cs typeface="+mn-cs"/>
            </a:rPr>
            <a:t>PUNTO DI RIFERIMENTO CENTRALE CON </a:t>
          </a:r>
          <a:r>
            <a:rPr lang="it-IT" sz="1100" cap="small" baseline="0">
              <a:solidFill>
                <a:schemeClr val="dk1"/>
              </a:solidFill>
              <a:latin typeface="+mn-lt"/>
              <a:ea typeface="+mn-ea"/>
              <a:cs typeface="+mn-cs"/>
            </a:rPr>
            <a:t>LE ALI CHE TAGLIANO DIETRO: DA QUESTE ULTIME VOGLIO </a:t>
          </a:r>
          <a:r>
            <a:rPr lang="it-IT" sz="1100" b="1" cap="small" baseline="0">
              <a:solidFill>
                <a:schemeClr val="dk1"/>
              </a:solidFill>
              <a:latin typeface="+mn-lt"/>
              <a:ea typeface="+mn-ea"/>
              <a:cs typeface="+mn-cs"/>
            </a:rPr>
            <a:t>SACRIFICO CON COPERTURA A CENTROCAMPO IN FASE DI NON POSSESSO E SPINTA OFFENSIVA IN FASE DI POSSESSO, OGGI PIU' CHE MAI VIETATO FERMARSI LA' DAVANTI.</a:t>
          </a:r>
        </a:p>
        <a:p>
          <a:r>
            <a:rPr lang="it-IT" sz="1100" b="1" cap="small" baseline="0">
              <a:solidFill>
                <a:schemeClr val="dk1"/>
              </a:solidFill>
              <a:latin typeface="+mn-lt"/>
              <a:ea typeface="+mn-ea"/>
              <a:cs typeface="+mn-cs"/>
            </a:rPr>
            <a:t>ERIS PARTI SULLA SINISTRA MA HAI LIBERTA' DI ACCENTRARTI QUANDO VUOI.</a:t>
          </a:r>
        </a:p>
        <a:p>
          <a:r>
            <a:rPr lang="it-IT" sz="1100" b="1" cap="small" baseline="0">
              <a:solidFill>
                <a:schemeClr val="dk1"/>
              </a:solidFill>
              <a:latin typeface="+mn-lt"/>
              <a:ea typeface="+mn-ea"/>
              <a:cs typeface="+mn-cs"/>
            </a:rPr>
            <a:t>MONTI LARGO A DESTRA INVECE.</a:t>
          </a:r>
        </a:p>
        <a:p>
          <a:r>
            <a:rPr lang="it-IT" sz="1100" cap="small" baseline="0">
              <a:solidFill>
                <a:schemeClr val="dk1"/>
              </a:solidFill>
              <a:latin typeface="+mn-lt"/>
              <a:ea typeface="+mn-ea"/>
              <a:cs typeface="+mn-cs"/>
            </a:rPr>
            <a:t>E' COME SEMPRE FONDAMENTALE IL MOVIMENTO SENZA PALLA.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VENTU MENTRE LE ALI </a:t>
          </a:r>
          <a:r>
            <a:rPr lang="it-IT" sz="1100" baseline="0">
              <a:solidFill>
                <a:schemeClr val="dk1"/>
              </a:solidFill>
              <a:latin typeface="+mn-lt"/>
              <a:ea typeface="+mn-ea"/>
              <a:cs typeface="+mn-cs"/>
            </a:rPr>
            <a:t>STAZIONANO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CELLO RIENTRI TU A SALTARE IN AREA SULLE PALLE INATTIVE A SFAVORE.</a:t>
          </a:r>
        </a:p>
        <a:p>
          <a:endParaRPr lang="it-IT" sz="1100"/>
        </a:p>
        <a:p>
          <a:r>
            <a:rPr lang="it-IT" sz="1100"/>
            <a:t>-RIGORI: ERIS/VITTO</a:t>
          </a:r>
        </a:p>
        <a:p>
          <a:r>
            <a:rPr lang="it-IT" sz="1100"/>
            <a:t>-PUNIZIONI:  ERIS/BULGA</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OCCHIO PARTICOLARE A: LAI/TEGONI/PEDRONI.</a:t>
          </a:r>
          <a:endParaRPr lang="it-IT" sz="1100" cap="small">
            <a:solidFill>
              <a:schemeClr val="dk1"/>
            </a:solidFill>
            <a:latin typeface="+mn-lt"/>
            <a:ea typeface="+mn-ea"/>
            <a:cs typeface="+mn-cs"/>
          </a:endParaRP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112</xdr:row>
      <xdr:rowOff>76200</xdr:rowOff>
    </xdr:to>
    <xdr:sp macro="" textlink="">
      <xdr:nvSpPr>
        <xdr:cNvPr id="2" name="CasellaDiTesto 1"/>
        <xdr:cNvSpPr txBox="1"/>
      </xdr:nvSpPr>
      <xdr:spPr>
        <a:xfrm>
          <a:off x="47625" y="380998"/>
          <a:ext cx="5153025" cy="17849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baseline="0">
              <a:solidFill>
                <a:schemeClr val="dk1"/>
              </a:solidFill>
              <a:latin typeface="+mn-lt"/>
              <a:ea typeface="+mn-ea"/>
              <a:cs typeface="+mn-cs"/>
            </a:rPr>
            <a:t>RAGAZZI, SERVONO SOLO TRE PUNTI PER IL SECONDO POSTO  MATEMATICO CHE CI PERMETTEREBBE DI ANDARE SUBITO AGLI OTTAVI. </a:t>
          </a:r>
          <a:r>
            <a:rPr lang="it-IT" sz="1100" b="1" cap="small" baseline="0">
              <a:solidFill>
                <a:schemeClr val="dk1"/>
              </a:solidFill>
              <a:latin typeface="+mn-lt"/>
              <a:ea typeface="+mn-ea"/>
              <a:cs typeface="+mn-cs"/>
            </a:rPr>
            <a:t>CHIUDIAMO IL DISCORSO OGGI</a:t>
          </a:r>
          <a:r>
            <a:rPr lang="it-IT" sz="1100" cap="small" baseline="0">
              <a:solidFill>
                <a:schemeClr val="dk1"/>
              </a:solidFill>
              <a:latin typeface="+mn-lt"/>
              <a:ea typeface="+mn-ea"/>
              <a:cs typeface="+mn-cs"/>
            </a:rPr>
            <a:t>. E AFFRONTIAMO LE PROSSIME DUE PARTITE IN SCIOLTEZZA.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SITUAZIONI DA CONSIDERARE SEMPRE:</a:t>
          </a:r>
        </a:p>
        <a:p>
          <a:r>
            <a:rPr lang="it-IT" sz="1100" cap="small" baseline="0">
              <a:solidFill>
                <a:schemeClr val="dk1"/>
              </a:solidFill>
              <a:latin typeface="+mn-lt"/>
              <a:ea typeface="+mn-ea"/>
              <a:cs typeface="+mn-cs"/>
            </a:rPr>
            <a:t>- COME SEMPRE </a:t>
          </a:r>
          <a:r>
            <a:rPr lang="it-IT" sz="1100" b="1" cap="small" baseline="0">
              <a:solidFill>
                <a:schemeClr val="dk1"/>
              </a:solidFill>
              <a:latin typeface="+mn-lt"/>
              <a:ea typeface="+mn-ea"/>
              <a:cs typeface="+mn-cs"/>
            </a:rPr>
            <a:t>L'APPROCCIO</a:t>
          </a:r>
          <a:r>
            <a:rPr lang="it-IT" sz="1100" cap="small" baseline="0">
              <a:solidFill>
                <a:schemeClr val="dk1"/>
              </a:solidFill>
              <a:latin typeface="+mn-lt"/>
              <a:ea typeface="+mn-ea"/>
              <a:cs typeface="+mn-cs"/>
            </a:rPr>
            <a:t>. SUBITO CATTIVI E CONCENTRATI. FACCIAMOGLI CAPIRE CHE COSA SIAMOVENUTI A FARE. NON REGALIAMO MINUTI AGLI AVVERSARI.</a:t>
          </a:r>
        </a:p>
        <a:p>
          <a:r>
            <a:rPr lang="it-IT" sz="1100" cap="small" baseline="0">
              <a:solidFill>
                <a:schemeClr val="dk1"/>
              </a:solidFill>
              <a:latin typeface="+mn-lt"/>
              <a:ea typeface="+mn-ea"/>
              <a:cs typeface="+mn-cs"/>
            </a:rPr>
            <a:t>- ELIMINARE I </a:t>
          </a:r>
          <a:r>
            <a:rPr lang="it-IT" sz="1100" b="1" cap="small" baseline="0">
              <a:solidFill>
                <a:schemeClr val="dk1"/>
              </a:solidFill>
              <a:latin typeface="+mn-lt"/>
              <a:ea typeface="+mn-ea"/>
              <a:cs typeface="+mn-cs"/>
            </a:rPr>
            <a:t>CALI DI CONCENTRAZIONE</a:t>
          </a:r>
          <a:r>
            <a:rPr lang="it-IT" sz="1100" cap="small" baseline="0">
              <a:solidFill>
                <a:schemeClr val="dk1"/>
              </a:solidFill>
              <a:latin typeface="+mn-lt"/>
              <a:ea typeface="+mn-ea"/>
              <a:cs typeface="+mn-cs"/>
            </a:rPr>
            <a:t>:  MARTEDI' ABBIAMO AVUTO UNA RICADUTA DOPO IL GOL DEL VANTAGGIO: E' TUTTA QUESTIONE DI TESTA RAGAZZI. NON ABBIAMO PAURA DI GIOCARE AL PALLONE....RISCHIAMO DI RIMETTERE IN PARTITA SQUADRE CHE NON SE LO MERITANO. </a:t>
          </a:r>
        </a:p>
        <a:p>
          <a:r>
            <a:rPr lang="it-IT" sz="1100" cap="small" baseline="0">
              <a:solidFill>
                <a:schemeClr val="dk1"/>
              </a:solidFill>
              <a:latin typeface="+mn-lt"/>
              <a:ea typeface="+mn-ea"/>
              <a:cs typeface="+mn-cs"/>
            </a:rPr>
            <a:t>- GESTIONE DEI </a:t>
          </a:r>
          <a:r>
            <a:rPr lang="it-IT" sz="1100" b="1" cap="small" baseline="0">
              <a:solidFill>
                <a:schemeClr val="dk1"/>
              </a:solidFill>
              <a:latin typeface="+mn-lt"/>
              <a:ea typeface="+mn-ea"/>
              <a:cs typeface="+mn-cs"/>
            </a:rPr>
            <a:t>TEMPI DI GIOCO</a:t>
          </a:r>
          <a:r>
            <a:rPr lang="it-IT" sz="1100" cap="small" baseline="0">
              <a:solidFill>
                <a:schemeClr val="dk1"/>
              </a:solidFill>
              <a:latin typeface="+mn-lt"/>
              <a:ea typeface="+mn-ea"/>
              <a:cs typeface="+mn-cs"/>
            </a:rPr>
            <a:t>.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t>
          </a:r>
          <a:r>
            <a:rPr lang="it-IT" sz="1100" b="1" cap="small" baseline="0">
              <a:solidFill>
                <a:schemeClr val="dk1"/>
              </a:solidFill>
              <a:latin typeface="+mn-lt"/>
              <a:ea typeface="+mn-ea"/>
              <a:cs typeface="+mn-cs"/>
            </a:rPr>
            <a:t>PIU' FURBIZIA</a:t>
          </a:r>
          <a:r>
            <a:rPr lang="it-IT" sz="1100" cap="small" baseline="0">
              <a:solidFill>
                <a:schemeClr val="dk1"/>
              </a:solidFill>
              <a:latin typeface="+mn-lt"/>
              <a:ea typeface="+mn-ea"/>
              <a:cs typeface="+mn-cs"/>
            </a:rPr>
            <a:t>: ABITUIAMOCI A CASCARE SE TOCCATI, DAVANTI DIFENDIAMO PALLA E FACCIAMO RESPIRARE DIETRO LA RETROGUARDIA. </a:t>
          </a:r>
        </a:p>
        <a:p>
          <a:pPr eaLnBrk="1" fontAlgn="auto" latinLnBrk="0" hangingPunct="1"/>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PIU'CROSS</a:t>
          </a:r>
          <a:r>
            <a:rPr lang="it-IT" sz="1100" cap="small" baseline="0">
              <a:solidFill>
                <a:schemeClr val="dk1"/>
              </a:solidFill>
              <a:latin typeface="+mn-lt"/>
              <a:ea typeface="+mn-ea"/>
              <a:cs typeface="+mn-cs"/>
            </a:rPr>
            <a:t>:  ABI L'ANNO SCORSO ARRIVAVANO CROSS DAL FONDO E SEGNAVAMO MOLTO. IL CROSS, LA PALLA ALTA IN MEZZO, COSTITUISCE IL PERICOLO MAGGIORE PER LE DIFESE. </a:t>
          </a:r>
          <a:endParaRPr lang="it-IT" sz="1100" b="1"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FORMAZIONE</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DISTANZE FRA I REPARTI </a:t>
          </a:r>
          <a:r>
            <a:rPr lang="it-IT" sz="1100" cap="small" baseline="0">
              <a:solidFill>
                <a:schemeClr val="dk1"/>
              </a:solidFill>
              <a:latin typeface="+mn-lt"/>
              <a:ea typeface="+mn-ea"/>
              <a:cs typeface="+mn-cs"/>
            </a:rPr>
            <a:t>COME SEMPRE... </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GIRO PALLA VELOCE</a:t>
          </a:r>
          <a:r>
            <a:rPr lang="it-IT" sz="1100" cap="small" baseline="0">
              <a:solidFill>
                <a:schemeClr val="dk1"/>
              </a:solidFill>
              <a:latin typeface="+mn-lt"/>
              <a:ea typeface="+mn-ea"/>
              <a:cs typeface="+mn-cs"/>
            </a:rPr>
            <a:t>, NON ADDORMENTIAMOCI CON LA PALLA FRA I PIEDI OK? </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cap="small">
              <a:solidFill>
                <a:schemeClr val="dk1"/>
              </a:solidFill>
              <a:latin typeface="+mn-lt"/>
              <a:ea typeface="+mn-ea"/>
              <a:cs typeface="+mn-cs"/>
            </a:rPr>
            <a:t> MAURI</a:t>
          </a:r>
          <a:r>
            <a:rPr lang="it-IT" sz="1100" cap="small" baseline="0">
              <a:solidFill>
                <a:schemeClr val="dk1"/>
              </a:solidFill>
              <a:latin typeface="+mn-lt"/>
              <a:ea typeface="+mn-ea"/>
              <a:cs typeface="+mn-cs"/>
            </a:rPr>
            <a:t> IN MARCATURA, BREVO</a:t>
          </a:r>
          <a:r>
            <a:rPr lang="it-IT" sz="1100" cap="small">
              <a:solidFill>
                <a:schemeClr val="dk1"/>
              </a:solidFill>
              <a:latin typeface="+mn-lt"/>
              <a:ea typeface="+mn-ea"/>
              <a:cs typeface="+mn-cs"/>
            </a:rPr>
            <a:t> TU TI STACCHI UN PO’ DIETRO E COMANDI TU. QUANDO POSSIBILE PARTIAMO CON LA PALLA DAGLI ESTERNI E</a:t>
          </a:r>
          <a:r>
            <a:rPr lang="it-IT" sz="1100" cap="small" baseline="0">
              <a:solidFill>
                <a:schemeClr val="dk1"/>
              </a:solidFill>
              <a:latin typeface="+mn-lt"/>
              <a:ea typeface="+mn-ea"/>
              <a:cs typeface="+mn-cs"/>
            </a:rPr>
            <a:t> SCARICO </a:t>
          </a:r>
          <a:r>
            <a:rPr lang="it-IT" sz="1100" cap="small">
              <a:solidFill>
                <a:schemeClr val="dk1"/>
              </a:solidFill>
              <a:latin typeface="+mn-lt"/>
              <a:ea typeface="+mn-ea"/>
              <a:cs typeface="+mn-cs"/>
            </a:rPr>
            <a:t>AL CENTRALE DI CENTROCAMPO  O ALL'ESTERNO</a:t>
          </a:r>
          <a:r>
            <a:rPr lang="it-IT" sz="1100" cap="small" baseline="0">
              <a:solidFill>
                <a:schemeClr val="dk1"/>
              </a:solidFill>
              <a:latin typeface="+mn-lt"/>
              <a:ea typeface="+mn-ea"/>
              <a:cs typeface="+mn-cs"/>
            </a:rPr>
            <a:t> ALTO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NON VOGLIO DISTANZE ECCESSIVE TRA DIFESA E CENTROCAMPO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CHIARO? SU UN CAMPO COSI’ GRANDE UN ECCESSIVO SPAZIO TRA I REPARTI EQUIVALE A PRENDERE SEMPRE DELLE SITUAZIONI DI CONTROPIEDE.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DIFENDIAMO 10 METRI FUORI AREA, NON TROPPO BASSI .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TRA DI NOI E SCELTO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a:t>
          </a:r>
          <a:r>
            <a:rPr lang="it-IT" sz="1100" b="1" cap="small">
              <a:solidFill>
                <a:schemeClr val="dk1"/>
              </a:solidFill>
              <a:latin typeface="+mn-lt"/>
              <a:ea typeface="+mn-ea"/>
              <a:cs typeface="+mn-cs"/>
            </a:rPr>
            <a:t>ZERO RISCHI. </a:t>
          </a:r>
          <a:r>
            <a:rPr lang="it-IT" sz="1100" cap="small">
              <a:solidFill>
                <a:schemeClr val="dk1"/>
              </a:solidFill>
              <a:latin typeface="+mn-lt"/>
              <a:ea typeface="+mn-ea"/>
              <a:cs typeface="+mn-cs"/>
            </a:rPr>
            <a:t>PALLA IN TRIBUNA QUANDO SERVE.  NO FALLI STUPIDI. </a:t>
          </a:r>
          <a:r>
            <a:rPr lang="it-IT" sz="1100" b="1" cap="small">
              <a:solidFill>
                <a:schemeClr val="dk1"/>
              </a:solidFill>
              <a:latin typeface="+mn-lt"/>
              <a:ea typeface="+mn-ea"/>
              <a:cs typeface="+mn-cs"/>
            </a:rPr>
            <a:t>ZERO PROTESTE.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______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a:t>
          </a:r>
          <a:r>
            <a:rPr lang="it-IT" sz="1100" b="0" cap="small" baseline="0">
              <a:solidFill>
                <a:schemeClr val="dk1"/>
              </a:solidFill>
              <a:latin typeface="+mn-lt"/>
              <a:ea typeface="+mn-ea"/>
              <a:cs typeface="+mn-cs"/>
            </a:rPr>
            <a:t>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E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a:t>
          </a:r>
          <a:r>
            <a:rPr lang="it-IT" sz="1100" b="1" cap="small">
              <a:solidFill>
                <a:schemeClr val="dk1"/>
              </a:solidFill>
              <a:latin typeface="+mn-lt"/>
              <a:ea typeface="+mn-ea"/>
              <a:cs typeface="+mn-cs"/>
            </a:rPr>
            <a:t>IN NON POSSESSO GIOCHIAMO VICINI AL CENTRALE</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0" cap="small">
              <a:solidFill>
                <a:schemeClr val="dk1"/>
              </a:solidFill>
              <a:latin typeface="+mn-lt"/>
              <a:ea typeface="+mn-ea"/>
              <a:cs typeface="+mn-cs"/>
            </a:rPr>
            <a:t>LA PALLA POCO IN MEZZO</a:t>
          </a:r>
          <a:r>
            <a:rPr lang="it-IT" sz="1100" b="0" cap="small" baseline="0">
              <a:solidFill>
                <a:schemeClr val="dk1"/>
              </a:solidFill>
              <a:latin typeface="+mn-lt"/>
              <a:ea typeface="+mn-ea"/>
              <a:cs typeface="+mn-cs"/>
            </a:rPr>
            <a:t> AI PIEDI VITTO, DEVI ESSERE PIU' VELOCE NEL CAPIRE COSA FARE</a:t>
          </a:r>
          <a:r>
            <a:rPr lang="it-IT" sz="1100" b="1" cap="small" baseline="0">
              <a:solidFill>
                <a:schemeClr val="dk1"/>
              </a:solidFill>
              <a:latin typeface="+mn-lt"/>
              <a:ea typeface="+mn-ea"/>
              <a:cs typeface="+mn-cs"/>
            </a:rPr>
            <a:t>.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PARTIAMO CON ________ TI VOGLIO DINAMICO. DA TE VOGLIO POSSIBILMENTE DUE COSE: CI SERVE L'ULTIMO PASSAGGIO, L'IMBECCATA PER LE PUNTE, IL TIRO. NON DARE PUNTI DI RIFERIMENTO  CERCA DI STARE IN MOVIMENTO E CERCA LO SPAZIO PER L'INSERIMENTO PARTENDO DA DIETRO. COME MOVIMENTO CE L'HAI...DEVI MUOVERTI TRA LE LINEE E SVARIARE A DESTRA E SINISTRA. CERCA DI FARTI TROVARE  SMARCATO E QUANDO SEI IN POSSESSO VERTICALIZZA PER LE PUNTE. PERO' VOGLIO </a:t>
          </a:r>
          <a:r>
            <a:rPr lang="it-IT" sz="1100" b="1" cap="small" baseline="0">
              <a:solidFill>
                <a:schemeClr val="dk1"/>
              </a:solidFill>
              <a:latin typeface="+mn-lt"/>
              <a:ea typeface="+mn-ea"/>
              <a:cs typeface="+mn-cs"/>
            </a:rPr>
            <a:t>IN FASE DI NON POSSESSO SEMPRE UN OCCHIO AL CENTROCAMPO E ALLA COPERTURA OK</a:t>
          </a:r>
          <a:r>
            <a:rPr lang="it-IT" sz="1100" cap="small" baseline="0">
              <a:solidFill>
                <a:schemeClr val="dk1"/>
              </a:solidFill>
              <a:latin typeface="+mn-lt"/>
              <a:ea typeface="+mn-ea"/>
              <a:cs typeface="+mn-cs"/>
            </a:rPr>
            <a:t>?  HAI LA CORSA PER FARLO. SUI CALCI D'ANGOLO A SFAVORE RIENTRI SEMPRE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CON MALLO E VENTU. VOGLIO SACRIFICIO DA ENTRAMBE. MOVIMENTO SENZA LA PALLA E SEMPRE COLLEGATI CON LA TESTA. DIAMO SOLUZIONI DI GIOCO AI CENTROCAMPISTI.</a:t>
          </a:r>
          <a:r>
            <a:rPr lang="it-IT" sz="1100" cap="small">
              <a:solidFill>
                <a:schemeClr val="dk1"/>
              </a:solidFill>
              <a:latin typeface="+mn-lt"/>
              <a:ea typeface="+mn-ea"/>
              <a:cs typeface="+mn-cs"/>
            </a:rPr>
            <a:t> A TURNO VENITE INCONTRO AL CENTROCAMPISTA X GIOCARE IL PALLONE CON LUI. VOGLIO DA ENTRAMBE IL LAVORO SPORCO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TIRATEVI DIETRO IL LORO DIFENSORE QUANDO VENITE INCONTRO A RICEVERE PALLA. COSI’ FACENDO CRATE SPAZIO AL</a:t>
          </a:r>
          <a:r>
            <a:rPr lang="it-IT" sz="1100" cap="small" baseline="0">
              <a:solidFill>
                <a:schemeClr val="dk1"/>
              </a:solidFill>
              <a:latin typeface="+mn-lt"/>
              <a:ea typeface="+mn-ea"/>
              <a:cs typeface="+mn-cs"/>
            </a:rPr>
            <a:t> TREQUARTISTA</a:t>
          </a:r>
          <a:r>
            <a:rPr lang="it-IT" sz="1100" cap="small">
              <a:solidFill>
                <a:schemeClr val="dk1"/>
              </a:solidFill>
              <a:latin typeface="+mn-lt"/>
              <a:ea typeface="+mn-ea"/>
              <a:cs typeface="+mn-cs"/>
            </a:rPr>
            <a:t> ED AGLI EVENTUALI INSERIMENTI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VENTU</a:t>
          </a:r>
          <a:r>
            <a:rPr lang="it-IT" sz="1100" baseline="0"/>
            <a:t>/VITTO - GIMMI</a:t>
          </a:r>
          <a:r>
            <a:rPr lang="it-IT" sz="1100"/>
            <a:t>.  </a:t>
          </a:r>
        </a:p>
        <a:p>
          <a:r>
            <a:rPr lang="it-IT" sz="1100"/>
            <a:t>PUNIZIONI:</a:t>
          </a:r>
          <a:r>
            <a:rPr lang="it-IT" sz="1100" baseline="0"/>
            <a:t>  MALLO/GIMMI - VENTU</a:t>
          </a:r>
          <a:endParaRPr lang="it-IT" sz="1100"/>
        </a:p>
        <a:p>
          <a:r>
            <a:rPr lang="it-IT" sz="1100"/>
            <a:t>DIFFIDATI: </a:t>
          </a:r>
          <a:r>
            <a:rPr lang="it-IT" sz="1100" b="1"/>
            <a:t> GUERRO </a:t>
          </a:r>
          <a:r>
            <a:rPr lang="it-IT" sz="1100" b="0"/>
            <a:t>- </a:t>
          </a:r>
          <a:r>
            <a:rPr lang="it-IT" sz="1100" b="1"/>
            <a:t>FRANZ</a:t>
          </a:r>
          <a:r>
            <a:rPr lang="it-IT" sz="1100" b="0"/>
            <a:t> - BORGHI</a:t>
          </a:r>
          <a:r>
            <a:rPr lang="it-IT" sz="1100" b="1"/>
            <a:t> </a:t>
          </a:r>
          <a:r>
            <a:rPr lang="it-IT" sz="1100"/>
            <a:t>- </a:t>
          </a:r>
          <a:r>
            <a:rPr lang="it-IT" sz="1100" b="1"/>
            <a:t>GIMMI - ROSSO</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9" name="CasellaDiTesto 18"/>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0" name="CasellaDiTesto 19"/>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6" name="CasellaDiTesto 25"/>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7" name="CasellaDiTesto 26"/>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8" name="CasellaDiTesto 27"/>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133</xdr:row>
      <xdr:rowOff>47625</xdr:rowOff>
    </xdr:to>
    <xdr:sp macro="" textlink="">
      <xdr:nvSpPr>
        <xdr:cNvPr id="34" name="CasellaDiTesto 33"/>
        <xdr:cNvSpPr txBox="1"/>
      </xdr:nvSpPr>
      <xdr:spPr>
        <a:xfrm>
          <a:off x="47625" y="381001"/>
          <a:ext cx="5153025" cy="2151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LA COSA PIU' IMPORTANTE DI OGGI E' LA TESTA, CANCELLIAMO L'AMICHEVOLE: SE PENSIAMO CHE SARA' FACILE E DI AVERE GIA' VINTO E' LA VOLTA CHE LA PRENDIAMO  IN QUEL POSTO. ERGO, MASSIMA CONCENTRAZIONE E MASSIMA GRINTA. MI ASPETTO DA TUTTI  VOI UNA PRESTAZIONE ATTENTA E CATTIVA. OGGI SERVE TIRARE FUORI IL MEGLIO: UMILTA' E RISPETTO DELL'AVVERSARIO SEMPRE MA CONSAPEVOLI CHE SIAMO FORTI. </a:t>
          </a:r>
        </a:p>
        <a:p>
          <a:r>
            <a:rPr lang="it-IT" sz="1100" u="none" cap="small" baseline="0">
              <a:solidFill>
                <a:schemeClr val="dk1"/>
              </a:solidFill>
              <a:latin typeface="+mn-lt"/>
              <a:ea typeface="+mn-ea"/>
              <a:cs typeface="+mn-cs"/>
            </a:rPr>
            <a:t>PER NOI E' FONDAMENTALE L'APPROCCIO: PARTIAMO COL NOSTRO CALCIO DI INIZIO E FACCIAMOGLI CAPIRE CHE SIAMO VENUTI QUI PER VINCERE.</a:t>
          </a:r>
        </a:p>
        <a:p>
          <a:pPr eaLnBrk="1" fontAlgn="auto" latinLnBrk="0" hangingPunct="1"/>
          <a:r>
            <a:rPr lang="it-IT" sz="1100" b="0" cap="small" baseline="0">
              <a:solidFill>
                <a:schemeClr val="dk1"/>
              </a:solidFill>
              <a:latin typeface="+mn-lt"/>
              <a:ea typeface="+mn-ea"/>
              <a:cs typeface="+mn-cs"/>
            </a:rPr>
            <a:t>L'ATTEGGIAMENTO CHE VOGLIO VEDERE DA QUI A FINE CAMPIONATO E' SEMPRE QUELLO: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SOLO IMPARARE AD USARE LA TESTA.</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HANNO GLI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FULCRO E TESTA DEL REPARTO: DUE TOCCHI E VIA, NON DI PIU'. SE MIGLIORI IN FASE DI LETTURA DELLA GIOCATA E DEL TEMPO DI GIOCATA LA SQUADRA ANDRA' SEMPRE MEGLIO.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DEI DUE ATTACCANTI ESTERNI DIETRO LA PUNTA CENTRALE.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NON DISDEGNAMO GLI INSERIMENTI NELLO SPAZIO: IL PRIMO GOL A BOLOGNA E' VENUTO DA UN INSERIMENTO IN FASCIA DEL BULGA DOVE LUCIO AVEVA PORTATO VIA L'UOMO, CROSS IN MEZZO E GOL.....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IMPARIAMO PERSA LA PALLA A PRESSARE IL POSSESSORE DI PALLA: INTELLIGENTEMENTE PERO' UNO SUL PORTATORE E DUE A CHIUDERE GLI SPAZI, SOPRATTUTTO SE A PALLA COPERTA (PASSAGGIO FORTE, STOP SBAGLIATO...)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UN </a:t>
          </a:r>
          <a:r>
            <a:rPr lang="it-IT" sz="1100" b="1" cap="small" baseline="0">
              <a:solidFill>
                <a:schemeClr val="dk1"/>
              </a:solidFill>
              <a:latin typeface="+mn-lt"/>
              <a:ea typeface="+mn-ea"/>
              <a:cs typeface="+mn-cs"/>
            </a:rPr>
            <a:t>PUNTO DI RIFERIMENTO CENTRALE CON </a:t>
          </a:r>
          <a:r>
            <a:rPr lang="it-IT" sz="1100" cap="small" baseline="0">
              <a:solidFill>
                <a:schemeClr val="dk1"/>
              </a:solidFill>
              <a:latin typeface="+mn-lt"/>
              <a:ea typeface="+mn-ea"/>
              <a:cs typeface="+mn-cs"/>
            </a:rPr>
            <a:t>LE ALI CHE TAGLIANO DIETRO: DA QUESTE ULTIME VOGLIO </a:t>
          </a:r>
          <a:r>
            <a:rPr lang="it-IT" sz="1100" b="1" cap="small" baseline="0">
              <a:solidFill>
                <a:schemeClr val="dk1"/>
              </a:solidFill>
              <a:latin typeface="+mn-lt"/>
              <a:ea typeface="+mn-ea"/>
              <a:cs typeface="+mn-cs"/>
            </a:rPr>
            <a:t>SACRIFICO CON COPERTURA A CENTROCAMPO IN FASE DI NON POSSESSO E SPINTA OFFENSIVA IN FASE DI POSSESSO, OGGI PIU' CHE MAI VIETATO FERMARSI LA' DAVANTI.</a:t>
          </a:r>
        </a:p>
        <a:p>
          <a:r>
            <a:rPr lang="it-IT" sz="1100" cap="small" baseline="0">
              <a:solidFill>
                <a:schemeClr val="dk1"/>
              </a:solidFill>
              <a:latin typeface="+mn-lt"/>
              <a:ea typeface="+mn-ea"/>
              <a:cs typeface="+mn-cs"/>
            </a:rPr>
            <a:t>E' COME SEMPRE FONDAMENTALE IL MOVIMENTO SENZA PALLA.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VENTU MENTRE LE ALI </a:t>
          </a:r>
          <a:r>
            <a:rPr lang="it-IT" sz="1100" baseline="0">
              <a:solidFill>
                <a:schemeClr val="dk1"/>
              </a:solidFill>
              <a:latin typeface="+mn-lt"/>
              <a:ea typeface="+mn-ea"/>
              <a:cs typeface="+mn-cs"/>
            </a:rPr>
            <a:t>STAZIONANO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CELLO RIENTRI TU A SALTARE IN AREA SULLE PALLE INATTIVE A SFAVORE.</a:t>
          </a:r>
        </a:p>
        <a:p>
          <a:endParaRPr lang="it-IT" sz="1100"/>
        </a:p>
        <a:p>
          <a:r>
            <a:rPr lang="it-IT" sz="1100"/>
            <a:t>-RIGORI: VITTO</a:t>
          </a:r>
        </a:p>
        <a:p>
          <a:r>
            <a:rPr lang="it-IT" sz="1100"/>
            <a:t>-PUNIZIONI: BULGA</a:t>
          </a:r>
        </a:p>
        <a:p>
          <a:r>
            <a:rPr lang="it-IT" sz="1100"/>
            <a:t>- ANGOLI: SCHEMA, SIAMO LETALI SUI CORNER. PRENDIAMOCI IL TEMPO E BATTIAMOLO COME SAPPIAMO</a:t>
          </a:r>
          <a:r>
            <a:rPr lang="it-IT" sz="1100" baseline="0"/>
            <a:t>, SENZA IMPROVVISARE</a:t>
          </a:r>
          <a:endParaRPr lang="it-IT" sz="1100"/>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IN</a:t>
          </a:r>
          <a:r>
            <a:rPr lang="it-IT" sz="1100" b="1" baseline="0"/>
            <a:t> DIFFIDA: GIAN - WALLY - ERIS</a:t>
          </a:r>
        </a:p>
        <a:p>
          <a:endParaRPr lang="it-IT" sz="1100" b="1" baseline="0"/>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PONTEVECCHIO/SAN FAUSTINO</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112</xdr:row>
      <xdr:rowOff>76200</xdr:rowOff>
    </xdr:to>
    <xdr:sp macro="" textlink="">
      <xdr:nvSpPr>
        <xdr:cNvPr id="2" name="CasellaDiTesto 1"/>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baseline="0">
              <a:solidFill>
                <a:schemeClr val="dk1"/>
              </a:solidFill>
              <a:latin typeface="+mn-lt"/>
              <a:ea typeface="+mn-ea"/>
              <a:cs typeface="+mn-cs"/>
            </a:rPr>
            <a:t>RAGAZZI, SERVONO SOLO TRE PUNTI PER IL SECONDO POSTO  MATEMATICO CHE CI PERMETTEREBBE DI ANDARE SUBITO AGLI OTTAVI. </a:t>
          </a:r>
          <a:r>
            <a:rPr lang="it-IT" sz="1100" b="1" cap="small" baseline="0">
              <a:solidFill>
                <a:schemeClr val="dk1"/>
              </a:solidFill>
              <a:latin typeface="+mn-lt"/>
              <a:ea typeface="+mn-ea"/>
              <a:cs typeface="+mn-cs"/>
            </a:rPr>
            <a:t>CHIUDIAMO IL DISCORSO OGGI</a:t>
          </a:r>
          <a:r>
            <a:rPr lang="it-IT" sz="1100" cap="small" baseline="0">
              <a:solidFill>
                <a:schemeClr val="dk1"/>
              </a:solidFill>
              <a:latin typeface="+mn-lt"/>
              <a:ea typeface="+mn-ea"/>
              <a:cs typeface="+mn-cs"/>
            </a:rPr>
            <a:t>. E AFFRONTIAMO LE PROSSIME DUE PARTITE IN SCIOLTEZZA.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SITUAZIONI DA CONSIDERARE SEMPRE:</a:t>
          </a:r>
        </a:p>
        <a:p>
          <a:r>
            <a:rPr lang="it-IT" sz="1100" cap="small" baseline="0">
              <a:solidFill>
                <a:schemeClr val="dk1"/>
              </a:solidFill>
              <a:latin typeface="+mn-lt"/>
              <a:ea typeface="+mn-ea"/>
              <a:cs typeface="+mn-cs"/>
            </a:rPr>
            <a:t>- COME SEMPRE </a:t>
          </a:r>
          <a:r>
            <a:rPr lang="it-IT" sz="1100" b="1" cap="small" baseline="0">
              <a:solidFill>
                <a:schemeClr val="dk1"/>
              </a:solidFill>
              <a:latin typeface="+mn-lt"/>
              <a:ea typeface="+mn-ea"/>
              <a:cs typeface="+mn-cs"/>
            </a:rPr>
            <a:t>L'APPROCCIO</a:t>
          </a:r>
          <a:r>
            <a:rPr lang="it-IT" sz="1100" cap="small" baseline="0">
              <a:solidFill>
                <a:schemeClr val="dk1"/>
              </a:solidFill>
              <a:latin typeface="+mn-lt"/>
              <a:ea typeface="+mn-ea"/>
              <a:cs typeface="+mn-cs"/>
            </a:rPr>
            <a:t>. SUBITO CATTIVI E CONCENTRATI. FACCIAMOGLI CAPIRE CHE COSA SIAMOVENUTI A FARE. NON REGALIAMO MINUTI AGLI AVVERSARI.</a:t>
          </a:r>
        </a:p>
        <a:p>
          <a:r>
            <a:rPr lang="it-IT" sz="1100" cap="small" baseline="0">
              <a:solidFill>
                <a:schemeClr val="dk1"/>
              </a:solidFill>
              <a:latin typeface="+mn-lt"/>
              <a:ea typeface="+mn-ea"/>
              <a:cs typeface="+mn-cs"/>
            </a:rPr>
            <a:t>- ELIMINARE I </a:t>
          </a:r>
          <a:r>
            <a:rPr lang="it-IT" sz="1100" b="1" cap="small" baseline="0">
              <a:solidFill>
                <a:schemeClr val="dk1"/>
              </a:solidFill>
              <a:latin typeface="+mn-lt"/>
              <a:ea typeface="+mn-ea"/>
              <a:cs typeface="+mn-cs"/>
            </a:rPr>
            <a:t>CALI DI CONCENTRAZIONE</a:t>
          </a:r>
          <a:r>
            <a:rPr lang="it-IT" sz="1100" cap="small" baseline="0">
              <a:solidFill>
                <a:schemeClr val="dk1"/>
              </a:solidFill>
              <a:latin typeface="+mn-lt"/>
              <a:ea typeface="+mn-ea"/>
              <a:cs typeface="+mn-cs"/>
            </a:rPr>
            <a:t>:  MARTEDI' ABBIAMO AVUTO UNA RICADUTA DOPO IL GOL DEL VANTAGGIO: E' TUTTA QUESTIONE DI TESTA RAGAZZI. NON ABBIAMO PAURA DI GIOCARE AL PALLONE....RISCHIAMO DI RIMETTERE IN PARTITA SQUADRE CHE NON SE LO MERITANO. </a:t>
          </a:r>
        </a:p>
        <a:p>
          <a:r>
            <a:rPr lang="it-IT" sz="1100" cap="small" baseline="0">
              <a:solidFill>
                <a:schemeClr val="dk1"/>
              </a:solidFill>
              <a:latin typeface="+mn-lt"/>
              <a:ea typeface="+mn-ea"/>
              <a:cs typeface="+mn-cs"/>
            </a:rPr>
            <a:t>- GESTIONE DEI </a:t>
          </a:r>
          <a:r>
            <a:rPr lang="it-IT" sz="1100" b="1" cap="small" baseline="0">
              <a:solidFill>
                <a:schemeClr val="dk1"/>
              </a:solidFill>
              <a:latin typeface="+mn-lt"/>
              <a:ea typeface="+mn-ea"/>
              <a:cs typeface="+mn-cs"/>
            </a:rPr>
            <a:t>TEMPI DI GIOCO</a:t>
          </a:r>
          <a:r>
            <a:rPr lang="it-IT" sz="1100" cap="small" baseline="0">
              <a:solidFill>
                <a:schemeClr val="dk1"/>
              </a:solidFill>
              <a:latin typeface="+mn-lt"/>
              <a:ea typeface="+mn-ea"/>
              <a:cs typeface="+mn-cs"/>
            </a:rPr>
            <a:t>.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t>
          </a:r>
          <a:r>
            <a:rPr lang="it-IT" sz="1100" b="1" cap="small" baseline="0">
              <a:solidFill>
                <a:schemeClr val="dk1"/>
              </a:solidFill>
              <a:latin typeface="+mn-lt"/>
              <a:ea typeface="+mn-ea"/>
              <a:cs typeface="+mn-cs"/>
            </a:rPr>
            <a:t>PIU' FURBIZIA</a:t>
          </a:r>
          <a:r>
            <a:rPr lang="it-IT" sz="1100" cap="small" baseline="0">
              <a:solidFill>
                <a:schemeClr val="dk1"/>
              </a:solidFill>
              <a:latin typeface="+mn-lt"/>
              <a:ea typeface="+mn-ea"/>
              <a:cs typeface="+mn-cs"/>
            </a:rPr>
            <a:t>: ABITUIAMOCI A CASCARE SE TOCCATI, DAVANTI DIFENDIAMO PALLA E FACCIAMO RESPIRARE DIETRO LA RETROGUARDIA. </a:t>
          </a:r>
        </a:p>
        <a:p>
          <a:pPr eaLnBrk="1" fontAlgn="auto" latinLnBrk="0" hangingPunct="1"/>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PIU'CROSS</a:t>
          </a:r>
          <a:r>
            <a:rPr lang="it-IT" sz="1100" cap="small" baseline="0">
              <a:solidFill>
                <a:schemeClr val="dk1"/>
              </a:solidFill>
              <a:latin typeface="+mn-lt"/>
              <a:ea typeface="+mn-ea"/>
              <a:cs typeface="+mn-cs"/>
            </a:rPr>
            <a:t>:  ABI L'ANNO SCORSO ARRIVAVANO CROSS DAL FONDO E SEGNAVAMO MOLTO. IL CROSS, LA PALLA ALTA IN MEZZO, COSTITUISCE IL PERICOLO MAGGIORE PER LE DIFESE. </a:t>
          </a:r>
          <a:endParaRPr lang="it-IT" sz="1100" b="1"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FORMAZIONE</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DISTANZE FRA I REPARTI </a:t>
          </a:r>
          <a:r>
            <a:rPr lang="it-IT" sz="1100" cap="small" baseline="0">
              <a:solidFill>
                <a:schemeClr val="dk1"/>
              </a:solidFill>
              <a:latin typeface="+mn-lt"/>
              <a:ea typeface="+mn-ea"/>
              <a:cs typeface="+mn-cs"/>
            </a:rPr>
            <a:t>COME SEMPRE... </a:t>
          </a:r>
        </a:p>
        <a:p>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GIRO PALLA VELOCE</a:t>
          </a:r>
          <a:r>
            <a:rPr lang="it-IT" sz="1100" cap="small" baseline="0">
              <a:solidFill>
                <a:schemeClr val="dk1"/>
              </a:solidFill>
              <a:latin typeface="+mn-lt"/>
              <a:ea typeface="+mn-ea"/>
              <a:cs typeface="+mn-cs"/>
            </a:rPr>
            <a:t>, NON ADDORMENTIAMOCI CON LA PALLA FRA I PIEDI OK? </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cap="small">
              <a:solidFill>
                <a:schemeClr val="dk1"/>
              </a:solidFill>
              <a:latin typeface="+mn-lt"/>
              <a:ea typeface="+mn-ea"/>
              <a:cs typeface="+mn-cs"/>
            </a:rPr>
            <a:t> MAURI</a:t>
          </a:r>
          <a:r>
            <a:rPr lang="it-IT" sz="1100" cap="small" baseline="0">
              <a:solidFill>
                <a:schemeClr val="dk1"/>
              </a:solidFill>
              <a:latin typeface="+mn-lt"/>
              <a:ea typeface="+mn-ea"/>
              <a:cs typeface="+mn-cs"/>
            </a:rPr>
            <a:t> IN MARCATURA, BREVO</a:t>
          </a:r>
          <a:r>
            <a:rPr lang="it-IT" sz="1100" cap="small">
              <a:solidFill>
                <a:schemeClr val="dk1"/>
              </a:solidFill>
              <a:latin typeface="+mn-lt"/>
              <a:ea typeface="+mn-ea"/>
              <a:cs typeface="+mn-cs"/>
            </a:rPr>
            <a:t> TU TI STACCHI UN PO’ DIETRO E COMANDI TU. QUANDO POSSIBILE PARTIAMO CON LA PALLA DAGLI ESTERNI E</a:t>
          </a:r>
          <a:r>
            <a:rPr lang="it-IT" sz="1100" cap="small" baseline="0">
              <a:solidFill>
                <a:schemeClr val="dk1"/>
              </a:solidFill>
              <a:latin typeface="+mn-lt"/>
              <a:ea typeface="+mn-ea"/>
              <a:cs typeface="+mn-cs"/>
            </a:rPr>
            <a:t> SCARICO </a:t>
          </a:r>
          <a:r>
            <a:rPr lang="it-IT" sz="1100" cap="small">
              <a:solidFill>
                <a:schemeClr val="dk1"/>
              </a:solidFill>
              <a:latin typeface="+mn-lt"/>
              <a:ea typeface="+mn-ea"/>
              <a:cs typeface="+mn-cs"/>
            </a:rPr>
            <a:t>AL CENTRALE DI CENTROCAMPO  O ALL'ESTERNO</a:t>
          </a:r>
          <a:r>
            <a:rPr lang="it-IT" sz="1100" cap="small" baseline="0">
              <a:solidFill>
                <a:schemeClr val="dk1"/>
              </a:solidFill>
              <a:latin typeface="+mn-lt"/>
              <a:ea typeface="+mn-ea"/>
              <a:cs typeface="+mn-cs"/>
            </a:rPr>
            <a:t> ALTO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NON VOGLIO DISTANZE ECCESSIVE TRA DIFESA E CENTROCAMPO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CHIARO? SU UN CAMPO COSI’ GRANDE UN ECCESSIVO SPAZIO TRA I REPARTI EQUIVALE A PRENDERE SEMPRE DELLE SITUAZIONI DI CONTROPIEDE.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DIFENDIAMO 10 METRI FUORI AREA, NON TROPPO BASSI .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TRA DI NOI E SCELTO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a:t>
          </a:r>
          <a:r>
            <a:rPr lang="it-IT" sz="1100" b="1" cap="small">
              <a:solidFill>
                <a:schemeClr val="dk1"/>
              </a:solidFill>
              <a:latin typeface="+mn-lt"/>
              <a:ea typeface="+mn-ea"/>
              <a:cs typeface="+mn-cs"/>
            </a:rPr>
            <a:t>ZERO RISCHI. </a:t>
          </a:r>
          <a:r>
            <a:rPr lang="it-IT" sz="1100" cap="small">
              <a:solidFill>
                <a:schemeClr val="dk1"/>
              </a:solidFill>
              <a:latin typeface="+mn-lt"/>
              <a:ea typeface="+mn-ea"/>
              <a:cs typeface="+mn-cs"/>
            </a:rPr>
            <a:t>PALLA IN TRIBUNA QUANDO SERVE.  NO FALLI STUPIDI. </a:t>
          </a:r>
          <a:r>
            <a:rPr lang="it-IT" sz="1100" b="1" cap="small">
              <a:solidFill>
                <a:schemeClr val="dk1"/>
              </a:solidFill>
              <a:latin typeface="+mn-lt"/>
              <a:ea typeface="+mn-ea"/>
              <a:cs typeface="+mn-cs"/>
            </a:rPr>
            <a:t>ZERO PROTESTE.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______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a:t>
          </a:r>
          <a:r>
            <a:rPr lang="it-IT" sz="1100" b="0" cap="small" baseline="0">
              <a:solidFill>
                <a:schemeClr val="dk1"/>
              </a:solidFill>
              <a:latin typeface="+mn-lt"/>
              <a:ea typeface="+mn-ea"/>
              <a:cs typeface="+mn-cs"/>
            </a:rPr>
            <a:t>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E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a:t>
          </a:r>
          <a:r>
            <a:rPr lang="it-IT" sz="1100" b="1" cap="small">
              <a:solidFill>
                <a:schemeClr val="dk1"/>
              </a:solidFill>
              <a:latin typeface="+mn-lt"/>
              <a:ea typeface="+mn-ea"/>
              <a:cs typeface="+mn-cs"/>
            </a:rPr>
            <a:t>IN NON POSSESSO GIOCHIAMO VICINI AL CENTRALE</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0" cap="small">
              <a:solidFill>
                <a:schemeClr val="dk1"/>
              </a:solidFill>
              <a:latin typeface="+mn-lt"/>
              <a:ea typeface="+mn-ea"/>
              <a:cs typeface="+mn-cs"/>
            </a:rPr>
            <a:t>LA PALLA POCO IN MEZZO</a:t>
          </a:r>
          <a:r>
            <a:rPr lang="it-IT" sz="1100" b="0" cap="small" baseline="0">
              <a:solidFill>
                <a:schemeClr val="dk1"/>
              </a:solidFill>
              <a:latin typeface="+mn-lt"/>
              <a:ea typeface="+mn-ea"/>
              <a:cs typeface="+mn-cs"/>
            </a:rPr>
            <a:t> AI PIEDI VITTO, DEVI ESSERE PIU' VELOCE NEL CAPIRE COSA FARE</a:t>
          </a:r>
          <a:r>
            <a:rPr lang="it-IT" sz="1100" b="1" cap="small" baseline="0">
              <a:solidFill>
                <a:schemeClr val="dk1"/>
              </a:solidFill>
              <a:latin typeface="+mn-lt"/>
              <a:ea typeface="+mn-ea"/>
              <a:cs typeface="+mn-cs"/>
            </a:rPr>
            <a:t>.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PARTIAMO CON ________ TI VOGLIO DINAMICO. DA TE VOGLIO POSSIBILMENTE DUE COSE: CI SERVE L'ULTIMO PASSAGGIO, L'IMBECCATA PER LE PUNTE, IL TIRO. NON DARE PUNTI DI RIFERIMENTO  CERCA DI STARE IN MOVIMENTO E CERCA LO SPAZIO PER L'INSERIMENTO PARTENDO DA DIETRO. COME MOVIMENTO CE L'HAI...DEVI MUOVERTI TRA LE LINEE E SVARIARE A DESTRA E SINISTRA. CERCA DI FARTI TROVARE  SMARCATO E QUANDO SEI IN POSSESSO VERTICALIZZA PER LE PUNTE. PERO' VOGLIO </a:t>
          </a:r>
          <a:r>
            <a:rPr lang="it-IT" sz="1100" b="1" cap="small" baseline="0">
              <a:solidFill>
                <a:schemeClr val="dk1"/>
              </a:solidFill>
              <a:latin typeface="+mn-lt"/>
              <a:ea typeface="+mn-ea"/>
              <a:cs typeface="+mn-cs"/>
            </a:rPr>
            <a:t>IN FASE DI NON POSSESSO SEMPRE UN OCCHIO AL CENTROCAMPO E ALLA COPERTURA OK</a:t>
          </a:r>
          <a:r>
            <a:rPr lang="it-IT" sz="1100" cap="small" baseline="0">
              <a:solidFill>
                <a:schemeClr val="dk1"/>
              </a:solidFill>
              <a:latin typeface="+mn-lt"/>
              <a:ea typeface="+mn-ea"/>
              <a:cs typeface="+mn-cs"/>
            </a:rPr>
            <a:t>?  HAI LA CORSA PER FARLO. SUI CALCI D'ANGOLO A SFAVORE RIENTRI SEMPRE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CON MALLO E VENTU. VOGLIO SACRIFICIO DA ENTRAMBE. MOVIMENTO SENZA LA PALLA E SEMPRE COLLEGATI CON LA TESTA. DIAMO SOLUZIONI DI GIOCO AI CENTROCAMPISTI.</a:t>
          </a:r>
          <a:r>
            <a:rPr lang="it-IT" sz="1100" cap="small">
              <a:solidFill>
                <a:schemeClr val="dk1"/>
              </a:solidFill>
              <a:latin typeface="+mn-lt"/>
              <a:ea typeface="+mn-ea"/>
              <a:cs typeface="+mn-cs"/>
            </a:rPr>
            <a:t> A TURNO VENITE INCONTRO AL CENTROCAMPISTA X GIOCARE IL PALLONE CON LUI. VOGLIO DA ENTRAMBE IL LAVORO SPORCO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TIRATEVI DIETRO IL LORO DIFENSORE QUANDO VENITE INCONTRO A RICEVERE PALLA. COSI’ FACENDO CRATE SPAZIO AL</a:t>
          </a:r>
          <a:r>
            <a:rPr lang="it-IT" sz="1100" cap="small" baseline="0">
              <a:solidFill>
                <a:schemeClr val="dk1"/>
              </a:solidFill>
              <a:latin typeface="+mn-lt"/>
              <a:ea typeface="+mn-ea"/>
              <a:cs typeface="+mn-cs"/>
            </a:rPr>
            <a:t> TREQUARTISTA</a:t>
          </a:r>
          <a:r>
            <a:rPr lang="it-IT" sz="1100" cap="small">
              <a:solidFill>
                <a:schemeClr val="dk1"/>
              </a:solidFill>
              <a:latin typeface="+mn-lt"/>
              <a:ea typeface="+mn-ea"/>
              <a:cs typeface="+mn-cs"/>
            </a:rPr>
            <a:t> ED AGLI EVENTUALI INSERIMENTI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VENTU</a:t>
          </a:r>
          <a:r>
            <a:rPr lang="it-IT" sz="1100" baseline="0"/>
            <a:t>/VITTO - GIMMI</a:t>
          </a:r>
          <a:r>
            <a:rPr lang="it-IT" sz="1100"/>
            <a:t>.  </a:t>
          </a:r>
        </a:p>
        <a:p>
          <a:r>
            <a:rPr lang="it-IT" sz="1100"/>
            <a:t>PUNIZIONI:</a:t>
          </a:r>
          <a:r>
            <a:rPr lang="it-IT" sz="1100" baseline="0"/>
            <a:t>  MALLO/GIMMI - VENTU</a:t>
          </a:r>
          <a:endParaRPr lang="it-IT" sz="1100"/>
        </a:p>
        <a:p>
          <a:r>
            <a:rPr lang="it-IT" sz="1100"/>
            <a:t>DIFFIDATI: </a:t>
          </a:r>
          <a:r>
            <a:rPr lang="it-IT" sz="1100" b="1"/>
            <a:t> GUERRO </a:t>
          </a:r>
          <a:r>
            <a:rPr lang="it-IT" sz="1100" b="0"/>
            <a:t>- </a:t>
          </a:r>
          <a:r>
            <a:rPr lang="it-IT" sz="1100" b="1"/>
            <a:t>FRANZ</a:t>
          </a:r>
          <a:r>
            <a:rPr lang="it-IT" sz="1100" b="0"/>
            <a:t> - BORGHI</a:t>
          </a:r>
          <a:r>
            <a:rPr lang="it-IT" sz="1100" b="1"/>
            <a:t> </a:t>
          </a:r>
          <a:r>
            <a:rPr lang="it-IT" sz="1100"/>
            <a:t>- </a:t>
          </a:r>
          <a:r>
            <a:rPr lang="it-IT" sz="1100" b="1"/>
            <a:t>GIMMI - ROSSO</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133</xdr:row>
      <xdr:rowOff>47625</xdr:rowOff>
    </xdr:to>
    <xdr:sp macro="" textlink="">
      <xdr:nvSpPr>
        <xdr:cNvPr id="18" name="CasellaDiTesto 17"/>
        <xdr:cNvSpPr txBox="1"/>
      </xdr:nvSpPr>
      <xdr:spPr>
        <a:xfrm>
          <a:off x="47625" y="381001"/>
          <a:ext cx="5153025" cy="2151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OGGI E' DERBY: PER LORO E' LA PARTITA DELLA STAGIONE. VOGLIONO DIMOSTRARE CHE NON SONO I CUGINI POVERI. CI METTERANNO CUORE RABBIA E GRINTA PER SOPPERIRE AL GAP TECNICO. DOBBIAMO METTERCENE DI PIU' NOI.</a:t>
          </a:r>
        </a:p>
        <a:p>
          <a:r>
            <a:rPr lang="it-IT" sz="1100" u="none" cap="small" baseline="0">
              <a:solidFill>
                <a:schemeClr val="dk1"/>
              </a:solidFill>
              <a:latin typeface="+mn-lt"/>
              <a:ea typeface="+mn-ea"/>
              <a:cs typeface="+mn-cs"/>
            </a:rPr>
            <a:t>OGGI SONO NECESSARI I TRE PUNTI: SI SCONTRANO STASERA DINAZZANO E CADE', UNA VITTORIA POTREBBE PROIETTARCI IN VETTA.</a:t>
          </a:r>
        </a:p>
        <a:p>
          <a:r>
            <a:rPr lang="it-IT" sz="1100" u="none" cap="small" baseline="0">
              <a:solidFill>
                <a:schemeClr val="dk1"/>
              </a:solidFill>
              <a:latin typeface="+mn-lt"/>
              <a:ea typeface="+mn-ea"/>
              <a:cs typeface="+mn-cs"/>
            </a:rPr>
            <a:t>PER NOI E' FONDAMENTALE L'APPROCCIO: PARTIAMO COL NOSTRO CALCIO DI INIZIO E FACCIAMOGLI CAPIRE CHE SIAMO VENUTI QUI PER VINCERE.</a:t>
          </a:r>
        </a:p>
        <a:p>
          <a:pPr eaLnBrk="1" fontAlgn="auto" latinLnBrk="0" hangingPunct="1"/>
          <a:r>
            <a:rPr lang="it-IT" sz="1100" b="0" cap="small" baseline="0">
              <a:solidFill>
                <a:schemeClr val="dk1"/>
              </a:solidFill>
              <a:latin typeface="+mn-lt"/>
              <a:ea typeface="+mn-ea"/>
              <a:cs typeface="+mn-cs"/>
            </a:rPr>
            <a:t>L'ATTEGGIAMENTO CHE VOGLIO VEDERE DA QUI A FINE CAMPIONATO E' SEMPRE QUELLO: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SOLO IMPARARE AD USARE LA TESTA.</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HANNO GLI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FULCRO E TESTA DEL REPARTO: DUE TOCCHI E VIA, NON DI PIU'. SE MIGLIORI IN FASE DI LETTURA DELLA GIOCATA E DEL TEMPO DI GIOCATA LA SQUADRA ANDRA' SEMPRE MEGLIO.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 </a:t>
          </a:r>
          <a:r>
            <a:rPr lang="it-IT" sz="1100" b="1" u="sng" cap="small">
              <a:solidFill>
                <a:schemeClr val="dk1"/>
              </a:solidFill>
              <a:latin typeface="+mn-lt"/>
              <a:ea typeface="+mn-ea"/>
              <a:cs typeface="+mn-cs"/>
            </a:rPr>
            <a:t>TAGLI DEI DUE ATTACCANTI ESTERNI DIETRO LA PUNTA CENTRALE.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NON DISDEGNAMO GLI INSERIMENTI NELLO SPAZIO: IL PRIMO GOL A BOLOGNA E' VENUTO DA UN INSERIMENTO IN FASCIA DEL BULGA DOVE LUCIO AVEVA PORTATO VIA L'UOMO, CROSS IN MEZZO E GOL.....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IMPARIAMO PERSA LA PALLA A PRESSARE IL POSSESSORE DI PALLA: INTELLIGENTEMENTE PERO' UNO SUL PORTATORE E DUE A CHIUDERE GLI SPAZI, SOPRATTUTTO SE A PALLA COPERTA (PASSAGGIO FORTE, STOP SBAGLIATO...)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 SE GIOCHIAMO LA PALLA QUESTI LI</a:t>
          </a:r>
          <a:r>
            <a:rPr lang="it-IT" sz="1100" b="1" cap="small" baseline="0">
              <a:solidFill>
                <a:schemeClr val="dk1"/>
              </a:solidFill>
              <a:latin typeface="+mn-lt"/>
              <a:ea typeface="+mn-ea"/>
              <a:cs typeface="+mn-cs"/>
            </a:rPr>
            <a:t> ASFALTIAMO.</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UN </a:t>
          </a:r>
          <a:r>
            <a:rPr lang="it-IT" sz="1100" b="1" cap="small" baseline="0">
              <a:solidFill>
                <a:schemeClr val="dk1"/>
              </a:solidFill>
              <a:latin typeface="+mn-lt"/>
              <a:ea typeface="+mn-ea"/>
              <a:cs typeface="+mn-cs"/>
            </a:rPr>
            <a:t>PUNTO DI RIFERIMENTO CENTRALE CON </a:t>
          </a:r>
          <a:r>
            <a:rPr lang="it-IT" sz="1100" cap="small" baseline="0">
              <a:solidFill>
                <a:schemeClr val="dk1"/>
              </a:solidFill>
              <a:latin typeface="+mn-lt"/>
              <a:ea typeface="+mn-ea"/>
              <a:cs typeface="+mn-cs"/>
            </a:rPr>
            <a:t>LE ALI CHE TAGLIANO DIETRO: DA QUESTE ULTIME VOGLIO </a:t>
          </a:r>
          <a:r>
            <a:rPr lang="it-IT" sz="1100" b="1" cap="small" baseline="0">
              <a:solidFill>
                <a:schemeClr val="dk1"/>
              </a:solidFill>
              <a:latin typeface="+mn-lt"/>
              <a:ea typeface="+mn-ea"/>
              <a:cs typeface="+mn-cs"/>
            </a:rPr>
            <a:t>SACRIFICO CON COPERTURA A CENTROCAMPO IN FASE DI NON POSSESSO E SPINTA OFFENSIVA IN FASE DI POSSESSO, OGGI PIU' CHE MAI VIETATO FERMARSI LA' DAVANTI.</a:t>
          </a:r>
        </a:p>
        <a:p>
          <a:r>
            <a:rPr lang="it-IT" sz="1100" b="1" cap="small" baseline="0">
              <a:solidFill>
                <a:schemeClr val="dk1"/>
              </a:solidFill>
              <a:latin typeface="+mn-lt"/>
              <a:ea typeface="+mn-ea"/>
              <a:cs typeface="+mn-cs"/>
            </a:rPr>
            <a:t>ERIS PARTI SULLA SINISTRA MA HAI LIBERTA' DI ACCENTRARTI QUANDO VUOI.</a:t>
          </a:r>
        </a:p>
        <a:p>
          <a:r>
            <a:rPr lang="it-IT" sz="1100" b="1" cap="small" baseline="0">
              <a:solidFill>
                <a:schemeClr val="dk1"/>
              </a:solidFill>
              <a:latin typeface="+mn-lt"/>
              <a:ea typeface="+mn-ea"/>
              <a:cs typeface="+mn-cs"/>
            </a:rPr>
            <a:t>MONTI LARGO A DESTRA INVECE.</a:t>
          </a:r>
        </a:p>
        <a:p>
          <a:r>
            <a:rPr lang="it-IT" sz="1100" cap="small" baseline="0">
              <a:solidFill>
                <a:schemeClr val="dk1"/>
              </a:solidFill>
              <a:latin typeface="+mn-lt"/>
              <a:ea typeface="+mn-ea"/>
              <a:cs typeface="+mn-cs"/>
            </a:rPr>
            <a:t>E' COME SEMPRE FONDAMENTALE IL MOVIMENTO SENZA PALLA.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VENTU MENTRE LE ALI </a:t>
          </a:r>
          <a:r>
            <a:rPr lang="it-IT" sz="1100" baseline="0">
              <a:solidFill>
                <a:schemeClr val="dk1"/>
              </a:solidFill>
              <a:latin typeface="+mn-lt"/>
              <a:ea typeface="+mn-ea"/>
              <a:cs typeface="+mn-cs"/>
            </a:rPr>
            <a:t>STAZIONANO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CELLO RIENTRI TU A SALTARE IN AREA SULLE PALLE INATTIVE A SFAVORE.</a:t>
          </a:r>
        </a:p>
        <a:p>
          <a:endParaRPr lang="it-IT" sz="1100"/>
        </a:p>
        <a:p>
          <a:r>
            <a:rPr lang="it-IT" sz="1100"/>
            <a:t>-RIGORI: ERIS/VITTO</a:t>
          </a:r>
        </a:p>
        <a:p>
          <a:r>
            <a:rPr lang="it-IT" sz="1100"/>
            <a:t>-PUNIZIONI: ERIS/BULGA</a:t>
          </a:r>
        </a:p>
        <a:p>
          <a:r>
            <a:rPr lang="it-IT" sz="1100"/>
            <a:t>- ANGOLI: SCHEMA, SIAMO LETALI SUI CORNER. PRENDIAMOCI IL TEMPO E BATTIAMOLO COME SAPPIAMO</a:t>
          </a:r>
          <a:r>
            <a:rPr lang="it-IT" sz="1100" baseline="0"/>
            <a:t>, SENZA IMPROVVISARE</a:t>
          </a:r>
          <a:endParaRPr lang="it-IT" sz="1100"/>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IN</a:t>
          </a:r>
          <a:r>
            <a:rPr lang="it-IT" sz="1100" b="1" baseline="0"/>
            <a:t> DIFFIDA: WALLY - ERIS. ASPETTIAMO LA SQUALIFICA DI GIAN</a:t>
          </a:r>
        </a:p>
        <a:p>
          <a:endParaRPr lang="it-IT" sz="1100" b="1" baseline="0"/>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PONTEVECCHIO/SAN FAUSTINO</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xdr:col>
      <xdr:colOff>847725</xdr:colOff>
      <xdr:row>2</xdr:row>
      <xdr:rowOff>200025</xdr:rowOff>
    </xdr:to>
    <xdr:pic>
      <xdr:nvPicPr>
        <xdr:cNvPr id="5121" name="Picture 1" descr="CSI"/>
        <xdr:cNvPicPr>
          <a:picLocks noChangeAspect="1" noChangeArrowheads="1"/>
        </xdr:cNvPicPr>
      </xdr:nvPicPr>
      <xdr:blipFill>
        <a:blip xmlns:r="http://schemas.openxmlformats.org/officeDocument/2006/relationships" r:embed="rId1" cstate="print"/>
        <a:srcRect/>
        <a:stretch>
          <a:fillRect/>
        </a:stretch>
      </xdr:blipFill>
      <xdr:spPr bwMode="auto">
        <a:xfrm>
          <a:off x="285750" y="66675"/>
          <a:ext cx="809625" cy="485775"/>
        </a:xfrm>
        <a:prstGeom prst="rect">
          <a:avLst/>
        </a:prstGeom>
        <a:noFill/>
        <a:ln w="9525">
          <a:noFill/>
          <a:miter lim="800000"/>
          <a:headEnd/>
          <a:tailEnd/>
        </a:ln>
      </xdr:spPr>
    </xdr:pic>
    <xdr:clientData/>
  </xdr:twoCellAnchor>
  <xdr:twoCellAnchor editAs="oneCell">
    <xdr:from>
      <xdr:col>6</xdr:col>
      <xdr:colOff>247650</xdr:colOff>
      <xdr:row>0</xdr:row>
      <xdr:rowOff>9525</xdr:rowOff>
    </xdr:from>
    <xdr:to>
      <xdr:col>8</xdr:col>
      <xdr:colOff>104775</xdr:colOff>
      <xdr:row>8</xdr:row>
      <xdr:rowOff>0</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934575" y="9525"/>
          <a:ext cx="1371600" cy="1552575"/>
        </a:xfrm>
        <a:prstGeom prst="rect">
          <a:avLst/>
        </a:prstGeom>
        <a:noFill/>
        <a:ln w="1">
          <a:noFill/>
          <a:miter lim="800000"/>
          <a:headEnd/>
          <a:tailEnd/>
        </a:ln>
      </xdr:spPr>
    </xdr:pic>
    <xdr:clientData/>
  </xdr:twoCellAnchor>
  <xdr:twoCellAnchor editAs="oneCell">
    <xdr:from>
      <xdr:col>1</xdr:col>
      <xdr:colOff>38100</xdr:colOff>
      <xdr:row>0</xdr:row>
      <xdr:rowOff>66675</xdr:rowOff>
    </xdr:from>
    <xdr:to>
      <xdr:col>1</xdr:col>
      <xdr:colOff>847725</xdr:colOff>
      <xdr:row>2</xdr:row>
      <xdr:rowOff>200025</xdr:rowOff>
    </xdr:to>
    <xdr:pic>
      <xdr:nvPicPr>
        <xdr:cNvPr id="5123" name="Picture 1" descr="CSI"/>
        <xdr:cNvPicPr>
          <a:picLocks noChangeAspect="1" noChangeArrowheads="1"/>
        </xdr:cNvPicPr>
      </xdr:nvPicPr>
      <xdr:blipFill>
        <a:blip xmlns:r="http://schemas.openxmlformats.org/officeDocument/2006/relationships" r:embed="rId1" cstate="print"/>
        <a:srcRect/>
        <a:stretch>
          <a:fillRect/>
        </a:stretch>
      </xdr:blipFill>
      <xdr:spPr bwMode="auto">
        <a:xfrm>
          <a:off x="285750" y="66675"/>
          <a:ext cx="809625" cy="48577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325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9" name="CasellaDiTesto 18"/>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0" name="CasellaDiTesto 19"/>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6" name="CasellaDiTesto 25"/>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7" name="CasellaDiTesto 26"/>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8" name="CasellaDiTesto 27"/>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141</xdr:row>
      <xdr:rowOff>57150</xdr:rowOff>
    </xdr:to>
    <xdr:sp macro="" textlink="">
      <xdr:nvSpPr>
        <xdr:cNvPr id="34" name="CasellaDiTesto 33"/>
        <xdr:cNvSpPr txBox="1"/>
      </xdr:nvSpPr>
      <xdr:spPr>
        <a:xfrm>
          <a:off x="47625" y="381001"/>
          <a:ext cx="5153025" cy="22812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GARA IMPORTANTISSIMA PERCHE' CON UN RISULTATO POSITIVO ARRIVEREMMO PRIMI CON APPRODO DIRETTO AI QUARTI DI FINALE: IO VOGLIO VINCERE IL GIRONE E VOGLIO CHE FACCIAMO VEDERE A QUESTI BAGOLI COME GIOCANO E CHI SONO I SUTURA. DETTO CIO' OGGI E' FONDAMENTALE USARE LA TESTA SOPRATTUTTO PER DUE COSE:</a:t>
          </a:r>
        </a:p>
        <a:p>
          <a:r>
            <a:rPr lang="it-IT" sz="1100" u="none" cap="small" baseline="0">
              <a:solidFill>
                <a:schemeClr val="dk1"/>
              </a:solidFill>
              <a:latin typeface="+mn-lt"/>
              <a:ea typeface="+mn-ea"/>
              <a:cs typeface="+mn-cs"/>
            </a:rPr>
            <a:t>1) GESTIONE POSSESSO PALLA: OGGI DOBBIAMO FAR GIRARE LA PALLA PIU' DELLE ALTRE VOLTE E MEGLIO DELLE ALTRE VOLTE. LORO SONO PIU' GIOVANI E CORRONO FORTE, MEGLIO FARLI CORRERE SENZA LA PALLA TRA I PIEDI. </a:t>
          </a:r>
        </a:p>
        <a:p>
          <a:r>
            <a:rPr lang="it-IT" sz="1100" u="none" cap="small" baseline="0">
              <a:solidFill>
                <a:schemeClr val="dk1"/>
              </a:solidFill>
              <a:latin typeface="+mn-lt"/>
              <a:ea typeface="+mn-ea"/>
              <a:cs typeface="+mn-cs"/>
            </a:rPr>
            <a:t>2) GESTIONE DEI TEMPI DI GIOCO: OGGI PIU' CHE MAI CAPIRE A SECONDA DELLA SITUAZIONE SE RALLENTARE O SPINGERE.</a:t>
          </a:r>
        </a:p>
        <a:p>
          <a:r>
            <a:rPr lang="it-IT" sz="1100" u="none" cap="small" baseline="0">
              <a:solidFill>
                <a:schemeClr val="dk1"/>
              </a:solidFill>
              <a:latin typeface="+mn-lt"/>
              <a:ea typeface="+mn-ea"/>
              <a:cs typeface="+mn-cs"/>
            </a:rPr>
            <a:t>COME SEMPRE E' FONDAMENTALE L'APPROCCIO ALLA SFIDA. </a:t>
          </a:r>
        </a:p>
        <a:p>
          <a:r>
            <a:rPr lang="it-IT" sz="1100" u="none" cap="small" baseline="0">
              <a:solidFill>
                <a:schemeClr val="dk1"/>
              </a:solidFill>
              <a:latin typeface="+mn-lt"/>
              <a:ea typeface="+mn-ea"/>
              <a:cs typeface="+mn-cs"/>
            </a:rPr>
            <a:t>DIAMO CONTINUITA' AI RISULTATI OTTENUTI IN QUESTO 2015, PERCIO' DA SUBITO METTIAMOCI CATTIVERIA E GRINTA, UMILI E RISPETTOSI DELL'AVVERSARIO MA CONSAPEVOLI DELLA NOSTRA FORZA: NON SIAMO INFERIORI A NESSUNO...A PATTO CHE OGNUNO DIA IL SUO MEGLIO. </a:t>
          </a:r>
        </a:p>
        <a:p>
          <a:r>
            <a:rPr lang="it-IT" sz="1100" u="none" cap="small" baseline="0">
              <a:solidFill>
                <a:schemeClr val="dk1"/>
              </a:solidFill>
              <a:latin typeface="+mn-lt"/>
              <a:ea typeface="+mn-ea"/>
              <a:cs typeface="+mn-cs"/>
            </a:rPr>
            <a:t>PARTIAMO COL NOSTRO CALCIO DI INIZIO E FACCIAMOGLI CAPIRE LE NOSTRE INTENZIONI.</a:t>
          </a:r>
        </a:p>
        <a:p>
          <a:pPr eaLnBrk="1" fontAlgn="auto" latinLnBrk="0" hangingPunct="1"/>
          <a:r>
            <a:rPr lang="it-IT" sz="1100" b="0" cap="small" baseline="0">
              <a:solidFill>
                <a:schemeClr val="dk1"/>
              </a:solidFill>
              <a:latin typeface="+mn-lt"/>
              <a:ea typeface="+mn-ea"/>
              <a:cs typeface="+mn-cs"/>
            </a:rPr>
            <a:t>L'ATTEGGIAMENTO CERCHIAMO DI STARE ALTI, DIFESA ALTA E GIRO PALLA VELOCE NELLA META' CAMPO AVVERSARIA. ABBASSARSI VUOL DIRE SOFFRIRE.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SOLO IMPARARE AD USARE LA TESTA.</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OCCHIO CHE LORO DAVANTI SONO VELOCI.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HANNO GLI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DUE TOCCHI E VIA, NON DI PIU'. SE MIGLIORI IN FASE DI LETTURA DELLA GIOCATA E DEL TEMPO DI GIOCATA LA SQUADRA NE BENEFICERA'.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DEI DUE ATTACCANTI ESTERNI DIETRO LA PUNTA CENTRALE.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NON DISDEGNAMO GLI INSERIMENTI NELLO SPAZIO: IL PRIMO GOL A BOLOGNA E' VENUTO DA UN INSERIMENTO IN FASCIA DEL BULGA DOVE LUCIO AVEVA PORTATO VIA L'UOMO, CROSS IN MEZZO E GOL.....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IMPARIAMO PERSA LA PALLA A PRESSARE IL POSSESSORE DI PALLA: INTELLIGENTEMENTE PERO' UNO SUL PORTATORE E DUE A CHIUDERE GLI SPAZI, SOPRATTUTTO SE A PALLA COPERTA (PASSAGGIO FORTE, STOP SBAGLIATO...)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UN </a:t>
          </a:r>
          <a:r>
            <a:rPr lang="it-IT" sz="1100" b="1" cap="small" baseline="0">
              <a:solidFill>
                <a:schemeClr val="dk1"/>
              </a:solidFill>
              <a:latin typeface="+mn-lt"/>
              <a:ea typeface="+mn-ea"/>
              <a:cs typeface="+mn-cs"/>
            </a:rPr>
            <a:t>PUNTO DI RIFERIMENTO CENTRALE CON </a:t>
          </a:r>
          <a:r>
            <a:rPr lang="it-IT" sz="1100" cap="small" baseline="0">
              <a:solidFill>
                <a:schemeClr val="dk1"/>
              </a:solidFill>
              <a:latin typeface="+mn-lt"/>
              <a:ea typeface="+mn-ea"/>
              <a:cs typeface="+mn-cs"/>
            </a:rPr>
            <a:t>LE ALI CHE TAGLIANO DIETRO: DA QUESTE ULTIME VOGLIO </a:t>
          </a:r>
          <a:r>
            <a:rPr lang="it-IT" sz="1100" b="1" cap="small" baseline="0">
              <a:solidFill>
                <a:schemeClr val="dk1"/>
              </a:solidFill>
              <a:latin typeface="+mn-lt"/>
              <a:ea typeface="+mn-ea"/>
              <a:cs typeface="+mn-cs"/>
            </a:rPr>
            <a:t>SACRIFICO CON COPERTURA A CENTROCAMPO IN FASE DI NON POSSESSO E SPINTA OFFENSIVA IN FASE DI POSSESSO, OGGI PIU' CHE MAI VIETATO FERMARSI LA' DAVANTI.</a:t>
          </a:r>
        </a:p>
        <a:p>
          <a:r>
            <a:rPr lang="it-IT" sz="1100" b="1" cap="small" baseline="0">
              <a:solidFill>
                <a:schemeClr val="dk1"/>
              </a:solidFill>
              <a:latin typeface="+mn-lt"/>
              <a:ea typeface="+mn-ea"/>
              <a:cs typeface="+mn-cs"/>
            </a:rPr>
            <a:t>ERIS PARTI SULLA SINISTRA MA HAI LIBERTA' DI ACCENTRARTI QUANDO VUOI.</a:t>
          </a:r>
        </a:p>
        <a:p>
          <a:r>
            <a:rPr lang="it-IT" sz="1100" b="1" cap="small" baseline="0">
              <a:solidFill>
                <a:schemeClr val="dk1"/>
              </a:solidFill>
              <a:latin typeface="+mn-lt"/>
              <a:ea typeface="+mn-ea"/>
              <a:cs typeface="+mn-cs"/>
            </a:rPr>
            <a:t>MONTI LARGO A DESTRA INVECE.</a:t>
          </a:r>
        </a:p>
        <a:p>
          <a:r>
            <a:rPr lang="it-IT" sz="1100" cap="small" baseline="0">
              <a:solidFill>
                <a:schemeClr val="dk1"/>
              </a:solidFill>
              <a:latin typeface="+mn-lt"/>
              <a:ea typeface="+mn-ea"/>
              <a:cs typeface="+mn-cs"/>
            </a:rPr>
            <a:t>E' COME SEMPRE FONDAMENTALE IL MOVIMENTO SENZA PALLA.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VENTU MENTRE LE ALI </a:t>
          </a:r>
          <a:r>
            <a:rPr lang="it-IT" sz="1100" baseline="0">
              <a:solidFill>
                <a:schemeClr val="dk1"/>
              </a:solidFill>
              <a:latin typeface="+mn-lt"/>
              <a:ea typeface="+mn-ea"/>
              <a:cs typeface="+mn-cs"/>
            </a:rPr>
            <a:t>STAZIONANO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CELLO RIENTRI TU A SALTARE IN AREA SULLE PALLE INATTIVE A SFAVORE.</a:t>
          </a:r>
        </a:p>
        <a:p>
          <a:endParaRPr lang="it-IT" sz="1100"/>
        </a:p>
        <a:p>
          <a:r>
            <a:rPr lang="it-IT" sz="1100"/>
            <a:t>-RIGORI: ERIS/VITTO</a:t>
          </a:r>
        </a:p>
        <a:p>
          <a:r>
            <a:rPr lang="it-IT" sz="1100"/>
            <a:t>-PUNIZIONI:  ERIS/BULGA</a:t>
          </a:r>
        </a:p>
        <a:p>
          <a:r>
            <a:rPr lang="it-IT" sz="1100"/>
            <a:t>- ANGOLI: SCHEMA</a:t>
          </a:r>
        </a:p>
        <a:p>
          <a:r>
            <a:rPr lang="it-IT" sz="1100"/>
            <a:t>- DIFFIDATI</a:t>
          </a:r>
          <a:r>
            <a:rPr lang="it-IT" sz="1100" baseline="0"/>
            <a:t>: </a:t>
          </a:r>
          <a:r>
            <a:rPr lang="it-IT" sz="1100" b="1" baseline="0"/>
            <a:t>BULGA - GIAN </a:t>
          </a:r>
          <a:r>
            <a:rPr lang="it-IT" sz="1100" baseline="0"/>
            <a:t>- LUCIO - ENRI</a:t>
          </a:r>
          <a:endParaRPr lang="it-IT" sz="1100"/>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endParaRPr lang="it-IT"/>
        </a:p>
        <a:p>
          <a:r>
            <a:rPr lang="it-IT" sz="1100" b="1" baseline="0">
              <a:solidFill>
                <a:schemeClr val="dk1"/>
              </a:solidFill>
              <a:latin typeface="+mn-lt"/>
              <a:ea typeface="+mn-ea"/>
              <a:cs typeface="+mn-cs"/>
            </a:rPr>
            <a:t>SE SIAMO SOPRA: LAMPADINA PIU' ACCESA CHE MAI</a:t>
          </a:r>
          <a:endParaRPr lang="it-IT"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133</xdr:row>
      <xdr:rowOff>161924</xdr:rowOff>
    </xdr:to>
    <xdr:sp macro="" textlink="">
      <xdr:nvSpPr>
        <xdr:cNvPr id="35" name="CasellaDiTesto 34"/>
        <xdr:cNvSpPr txBox="1"/>
      </xdr:nvSpPr>
      <xdr:spPr>
        <a:xfrm>
          <a:off x="47625" y="381000"/>
          <a:ext cx="5153025" cy="2162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GARA IMPORTANTISSIMA SIAMO PRIMI E DOBBIAMO RESTARCI: OGGI PER NECESSITA' DOBBIAMO VARIARE QUALCOSA, MA NON DEVE CAMBIARE IL NOSTRO CONCETTO DI GIOCO E LA CONVINZIONE NEI NOSTRI MEZZI. DETTO CIO' OGGI E' FONDAMENTALE COME SEMPRE L'APPROCCIO: CON LA TESTA LI' DA SUBITO. CATTIVERIA, GRINTA, UMILTA'.</a:t>
          </a:r>
        </a:p>
        <a:p>
          <a:r>
            <a:rPr lang="it-IT" sz="1100" u="none" cap="small" baseline="0">
              <a:solidFill>
                <a:schemeClr val="dk1"/>
              </a:solidFill>
              <a:latin typeface="+mn-lt"/>
              <a:ea typeface="+mn-ea"/>
              <a:cs typeface="+mn-cs"/>
            </a:rPr>
            <a:t>COSA MI ASPETTO OGGI: VOGLIO VEDERE UNA GESTIONE INTELLIGENTE DEL POSSESSO PALLA E DEI TEMPI DI GIOCO. E' ORA CHE CRESCIAMO.</a:t>
          </a:r>
        </a:p>
        <a:p>
          <a:r>
            <a:rPr lang="it-IT" sz="1100" u="none" cap="small" baseline="0">
              <a:solidFill>
                <a:schemeClr val="dk1"/>
              </a:solidFill>
              <a:latin typeface="+mn-lt"/>
              <a:ea typeface="+mn-ea"/>
              <a:cs typeface="+mn-cs"/>
            </a:rPr>
            <a:t>PARTIAMO COL NOSTRO CALCIO DI INIZIO E FACCIAMOGLI CAPIRE LE NOSTRE INTENZIONI.</a:t>
          </a:r>
        </a:p>
        <a:p>
          <a:pPr eaLnBrk="1" fontAlgn="auto" latinLnBrk="0" hangingPunct="1"/>
          <a:r>
            <a:rPr lang="it-IT" sz="1100" b="0" cap="small" baseline="0">
              <a:solidFill>
                <a:schemeClr val="dk1"/>
              </a:solidFill>
              <a:latin typeface="+mn-lt"/>
              <a:ea typeface="+mn-ea"/>
              <a:cs typeface="+mn-cs"/>
            </a:rPr>
            <a:t>SOLITO ATTEGGIAMENTO, CERCHIAMO DI STARE ALTI, DIFESA ALTA E GIRO PALLA VELOCE NELLA META' CAMPO AVVERSARIA. ABBASSARSI VUOL DIRE SOFFRIRE.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SOLO IMPARARE AD USARE LA TESTA.</a:t>
          </a:r>
        </a:p>
        <a:p>
          <a:pPr eaLnBrk="1" fontAlgn="auto" latinLnBrk="0" hangingPunct="1"/>
          <a:r>
            <a:rPr lang="it-IT" sz="1100" b="0" cap="small" baseline="0">
              <a:solidFill>
                <a:schemeClr val="dk1"/>
              </a:solidFill>
              <a:latin typeface="+mn-lt"/>
              <a:ea typeface="+mn-ea"/>
              <a:cs typeface="+mn-cs"/>
            </a:rPr>
            <a:t>DIETRO CAMBIAMO IL BLOCCO CENTRALE: BULGA FATTI SENTIRE, PARLA COL REPARTO, TIENILI SEMPRE CONCENTRATI. AIUTIAMOCI E NON INCAZZIAMOCI TRA DI NOI. DIETRO SE IL BULGA CHIAMA QUALCOSA SI FA: PUNTO!</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BULGA</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ROBBY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HANNO GLI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PARTE IL CAP, POI SPAZIO A VITTO, DUE TOCCHI E VIA, NON DI PIU'. LETTURA E TEMPO DELLA GIOCATA,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 LUCIO DIETRO LA PUNTA CENTRALE.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AIUTO AL CAP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IMPARIAMO PERSA LA PALLA A PRESSARE IL POSSESSORE DI PALLA: INTELLIGENTEMENTE PERO' UNO SUL PORTATORE E DUE A CHIUDERE GLI SPAZI, SOPRATTUTTO SE A PALLA COPERTA (PASSAGGIO FORTE, STOP SBAGLIATO...)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 </a:t>
          </a:r>
          <a:r>
            <a:rPr lang="it-IT" sz="1100" b="1" cap="small" baseline="0">
              <a:solidFill>
                <a:schemeClr val="dk1"/>
              </a:solidFill>
              <a:latin typeface="+mn-lt"/>
              <a:ea typeface="+mn-ea"/>
              <a:cs typeface="+mn-cs"/>
            </a:rPr>
            <a:t>PUNTO DI RIFERIMENTO CENTRALE CON </a:t>
          </a:r>
          <a:r>
            <a:rPr lang="it-IT" sz="1100" cap="small" baseline="0">
              <a:solidFill>
                <a:schemeClr val="dk1"/>
              </a:solidFill>
              <a:latin typeface="+mn-lt"/>
              <a:ea typeface="+mn-ea"/>
              <a:cs typeface="+mn-cs"/>
            </a:rPr>
            <a:t>LUCIO LARGO A DESTRA: </a:t>
          </a:r>
          <a:r>
            <a:rPr lang="it-IT" sz="1100" b="1" cap="small" baseline="0">
              <a:solidFill>
                <a:schemeClr val="dk1"/>
              </a:solidFill>
              <a:latin typeface="+mn-lt"/>
              <a:ea typeface="+mn-ea"/>
              <a:cs typeface="+mn-cs"/>
            </a:rPr>
            <a:t>SACRIFICO CON COPERTURA A CENTROCAMPO IN FASE DI NON POSSESSO E SPINTA OFFENSIVA IN FASE DI POSSESSO, OGGI PIU' CHE MAI VIETATO FERMARSI LA' DAVANTI.</a:t>
          </a:r>
        </a:p>
        <a:p>
          <a:r>
            <a:rPr lang="it-IT" sz="1100" b="1" cap="small" baseline="0">
              <a:solidFill>
                <a:schemeClr val="dk1"/>
              </a:solidFill>
              <a:latin typeface="+mn-lt"/>
              <a:ea typeface="+mn-ea"/>
              <a:cs typeface="+mn-cs"/>
            </a:rPr>
            <a:t>ZINHO TREQUARTISTA PARTI DA SX MA HAI LIBERTA' DI ACCENTRARTI QUANDO VUOI. IN FASE DI NON POSSESSO SEI TU CHE RIPIEGHI A DARE MAN FORTE AL CENTROCAMPO. ZINHO CERCHIAMOLO SUI PIEDI, LUCIO IN PROFONDITA': </a:t>
          </a:r>
          <a:r>
            <a:rPr lang="it-IT" sz="1100" cap="small" baseline="0">
              <a:solidFill>
                <a:schemeClr val="dk1"/>
              </a:solidFill>
              <a:latin typeface="+mn-lt"/>
              <a:ea typeface="+mn-ea"/>
              <a:cs typeface="+mn-cs"/>
            </a:rPr>
            <a:t>E' COME SEMPRE FONDAMENTALE IL MOVIMENTO SENZA PALLA.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LUCIO O ZINHO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ZINHO RIENTRI TU A SALTARE IN AREA SULLE PALLE INATTIVE A SFAVORE. SE RECUPERIAMO PALLA PRONTI A SFRUTTARE LUCIO IN VELOCITA'.</a:t>
          </a:r>
        </a:p>
        <a:p>
          <a:endParaRPr lang="it-IT" sz="1100"/>
        </a:p>
        <a:p>
          <a:r>
            <a:rPr lang="it-IT" sz="1100"/>
            <a:t>-RIGORI: ZINHO/LUCIO</a:t>
          </a:r>
        </a:p>
        <a:p>
          <a:r>
            <a:rPr lang="it-IT" sz="1100"/>
            <a:t>-PUNIZIONI:  ZINHO/CAP/BULGA</a:t>
          </a:r>
        </a:p>
        <a:p>
          <a:r>
            <a:rPr lang="it-IT" sz="1100"/>
            <a:t>- ANGOLI: SCHEMA</a:t>
          </a:r>
        </a:p>
        <a:p>
          <a:r>
            <a:rPr lang="it-IT" sz="1100"/>
            <a:t>- DIFFIDATI</a:t>
          </a:r>
          <a:r>
            <a:rPr lang="it-IT" sz="1100" baseline="0"/>
            <a:t>: WALLY</a:t>
          </a:r>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endParaRPr lang="it-IT"/>
        </a:p>
        <a:p>
          <a:r>
            <a:rPr lang="it-IT" sz="1100" b="1" baseline="0">
              <a:solidFill>
                <a:schemeClr val="dk1"/>
              </a:solidFill>
              <a:latin typeface="+mn-lt"/>
              <a:ea typeface="+mn-ea"/>
              <a:cs typeface="+mn-cs"/>
            </a:rPr>
            <a:t>SE SIAMO SOPRA: LAMPADINA PIU' ACCESA CHE MAI</a:t>
          </a:r>
          <a:endParaRPr lang="it-IT"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133</xdr:row>
      <xdr:rowOff>161924</xdr:rowOff>
    </xdr:to>
    <xdr:sp macro="" textlink="">
      <xdr:nvSpPr>
        <xdr:cNvPr id="35" name="CasellaDiTesto 34"/>
        <xdr:cNvSpPr txBox="1"/>
      </xdr:nvSpPr>
      <xdr:spPr>
        <a:xfrm>
          <a:off x="47625" y="381000"/>
          <a:ext cx="5153025" cy="2162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GARA CON REALTA' DI ALTRO GIRONE, SIAMO PRIMI A PARI PUNTI CON LORO.</a:t>
          </a:r>
        </a:p>
        <a:p>
          <a:r>
            <a:rPr lang="it-IT" sz="1100" u="none" cap="small" baseline="0">
              <a:solidFill>
                <a:schemeClr val="dk1"/>
              </a:solidFill>
              <a:latin typeface="+mn-lt"/>
              <a:ea typeface="+mn-ea"/>
              <a:cs typeface="+mn-cs"/>
            </a:rPr>
            <a:t>OGGI PER NECESSITA' DOBBIAMO VARIARE QUALCOSA, MA NON DEVE CAMBIARE IL NOSTRO CONCETTO DI GIOCO E LA CONVINZIONE NEI NOSTRI MEZZI. DETTO CIO' OGGI E' FONDAMENTALE COME SEMPRE L'APPROCCIO: CON LA TESTA LI' DA SUBITO. CATTIVERIA, GRINTA, UMILTA'.</a:t>
          </a:r>
        </a:p>
        <a:p>
          <a:r>
            <a:rPr lang="it-IT" sz="1100" u="none" cap="small" baseline="0">
              <a:solidFill>
                <a:schemeClr val="dk1"/>
              </a:solidFill>
              <a:latin typeface="+mn-lt"/>
              <a:ea typeface="+mn-ea"/>
              <a:cs typeface="+mn-cs"/>
            </a:rPr>
            <a:t>COSA MI ASPETTO OGGI: VOGLIO VEDERE UNA GESTIONE INTELLIGENTE DEL POSSESSO PALLA E DEI TEMPI DI GIOCO. E' ORA CHE CRESCIAMO.</a:t>
          </a:r>
        </a:p>
        <a:p>
          <a:r>
            <a:rPr lang="it-IT" sz="1100" u="none" cap="small" baseline="0">
              <a:solidFill>
                <a:schemeClr val="dk1"/>
              </a:solidFill>
              <a:latin typeface="+mn-lt"/>
              <a:ea typeface="+mn-ea"/>
              <a:cs typeface="+mn-cs"/>
            </a:rPr>
            <a:t>PARTIAMO COL NOSTRO CALCIO DI INIZIO E FACCIAMOGLI CAPIRE LE NOSTRE INTENZIONI.</a:t>
          </a:r>
        </a:p>
        <a:p>
          <a:pPr eaLnBrk="1" fontAlgn="auto" latinLnBrk="0" hangingPunct="1"/>
          <a:r>
            <a:rPr lang="it-IT" sz="1100" b="0" cap="small" baseline="0">
              <a:solidFill>
                <a:schemeClr val="dk1"/>
              </a:solidFill>
              <a:latin typeface="+mn-lt"/>
              <a:ea typeface="+mn-ea"/>
              <a:cs typeface="+mn-cs"/>
            </a:rPr>
            <a:t>SOLITO ATTEGGIAMENTO, CERCHIAMO DI STARE ALTI, DIFESA ALTA E GIRO PALLA VELOCE NELLA META' CAMPO AVVERSARIA. ABBASSARSI VUOL DIRE SOFFRIRE.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SOLO IMPARARE AD USARE LA TESTA.</a:t>
          </a:r>
        </a:p>
        <a:p>
          <a:pPr eaLnBrk="1" fontAlgn="auto" latinLnBrk="0" hangingPunct="1"/>
          <a:r>
            <a:rPr lang="it-IT" sz="1100" b="0" cap="small" baseline="0">
              <a:solidFill>
                <a:schemeClr val="dk1"/>
              </a:solidFill>
              <a:latin typeface="+mn-lt"/>
              <a:ea typeface="+mn-ea"/>
              <a:cs typeface="+mn-cs"/>
            </a:rPr>
            <a:t>AIUTIAMOCI E NON INCAZZIAMOCI TRA DI NOI.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HANNO GLI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DUE TOCCHI E VIA, NON DI PIU'. LETTURA E TEMPO DELLA GIOCATA, SE IL CENTRAVANTI TI VIENE INCONTRO LA PALLA GLI VA GIOCATA.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PROVARE SPESSO </a:t>
          </a:r>
          <a:r>
            <a:rPr lang="it-IT" sz="1100" b="1" cap="small">
              <a:solidFill>
                <a:schemeClr val="dk1"/>
              </a:solidFill>
              <a:latin typeface="+mn-lt"/>
              <a:ea typeface="+mn-ea"/>
              <a:cs typeface="+mn-cs"/>
            </a:rPr>
            <a:t>IL CAMBIO CAMPO PER ALLARGARE IL GIOCO IN MANIERA VELOCE, SULLE ALI</a:t>
          </a:r>
          <a:r>
            <a:rPr lang="it-IT" sz="1100" b="1" cap="small" baseline="0">
              <a:solidFill>
                <a:schemeClr val="dk1"/>
              </a:solidFill>
              <a:latin typeface="+mn-lt"/>
              <a:ea typeface="+mn-ea"/>
              <a:cs typeface="+mn-cs"/>
            </a:rPr>
            <a:t> </a:t>
          </a:r>
          <a:endParaRPr lang="it-IT" sz="1100" b="1" cap="small">
            <a:solidFill>
              <a:schemeClr val="dk1"/>
            </a:solidFill>
            <a:latin typeface="+mn-lt"/>
            <a:ea typeface="+mn-ea"/>
            <a:cs typeface="+mn-cs"/>
          </a:endParaRPr>
        </a:p>
        <a:p>
          <a:r>
            <a:rPr lang="it-IT" sz="1100" b="1" cap="small" baseline="0">
              <a:solidFill>
                <a:schemeClr val="dk1"/>
              </a:solidFill>
              <a:latin typeface="+mn-lt"/>
              <a:ea typeface="+mn-ea"/>
              <a:cs typeface="+mn-cs"/>
            </a:rPr>
            <a:t>2) </a:t>
          </a:r>
          <a:r>
            <a:rPr lang="it-IT" sz="1100" cap="small" baseline="0">
              <a:solidFill>
                <a:schemeClr val="dk1"/>
              </a:solidFill>
              <a:latin typeface="+mn-lt"/>
              <a:ea typeface="+mn-ea"/>
              <a:cs typeface="+mn-cs"/>
            </a:rPr>
            <a:t> </a:t>
          </a:r>
          <a:r>
            <a:rPr lang="it-IT" sz="1100" b="1" cap="small">
              <a:solidFill>
                <a:schemeClr val="dk1"/>
              </a:solidFill>
              <a:latin typeface="+mn-lt"/>
              <a:ea typeface="+mn-ea"/>
              <a:cs typeface="+mn-cs"/>
            </a:rPr>
            <a:t>CHE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AIUTO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IMPARIAMO PERSA LA PALLA A PRESSARE IL POSSESSORE DI PALLA: INTELLIGENTEMENTE PERO' UNO SUL PORTATORE E DUE A CHIUDERE GLI SPAZI, SOPRATTUTTO SE A PALLA COPERTA (PASSAGGIO FORTE, STOP SBAGLIATO...)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 </a:t>
          </a:r>
          <a:r>
            <a:rPr lang="it-IT" sz="1100" b="1" cap="small" baseline="0">
              <a:solidFill>
                <a:schemeClr val="dk1"/>
              </a:solidFill>
              <a:latin typeface="+mn-lt"/>
              <a:ea typeface="+mn-ea"/>
              <a:cs typeface="+mn-cs"/>
            </a:rPr>
            <a:t>PUNTO DI RIFERIMENTO CENTRALE CON MONTI</a:t>
          </a:r>
          <a:r>
            <a:rPr lang="it-IT" sz="1100" cap="small" baseline="0">
              <a:solidFill>
                <a:schemeClr val="dk1"/>
              </a:solidFill>
              <a:latin typeface="+mn-lt"/>
              <a:ea typeface="+mn-ea"/>
              <a:cs typeface="+mn-cs"/>
            </a:rPr>
            <a:t> LARGO A DESTRA: </a:t>
          </a:r>
          <a:r>
            <a:rPr lang="it-IT" sz="1100" b="1" cap="small" baseline="0">
              <a:solidFill>
                <a:schemeClr val="dk1"/>
              </a:solidFill>
              <a:latin typeface="+mn-lt"/>
              <a:ea typeface="+mn-ea"/>
              <a:cs typeface="+mn-cs"/>
            </a:rPr>
            <a:t>SACRIFICO CON COPERTURA A CENTROCAMPO IN FASE DI NON POSSESSO E SPINTA OFFENSIVA IN FASE DI POSSESSO, OGGI PIU' CHE MAI VIETATO FERMARSI LA' DAVANTI.</a:t>
          </a:r>
        </a:p>
        <a:p>
          <a:r>
            <a:rPr lang="it-IT" sz="1100" b="1" cap="small" baseline="0">
              <a:solidFill>
                <a:schemeClr val="dk1"/>
              </a:solidFill>
              <a:latin typeface="+mn-lt"/>
              <a:ea typeface="+mn-ea"/>
              <a:cs typeface="+mn-cs"/>
            </a:rPr>
            <a:t>ERIS TREQUARTISTA PARTI DA SX MA HAI LIBERTA' DI ACCENTRARTI QUANDO VUOI. IN FASE DI NON POSSESSO SEI TU CHE RIPIEGHI A DARE MAN FORTE AL CENTROCAMPO. ERIS CERCHIAMOLO SUI PIEDI, MONTI IN PROFONDITA': </a:t>
          </a:r>
          <a:r>
            <a:rPr lang="it-IT" sz="1100" cap="small" baseline="0">
              <a:solidFill>
                <a:schemeClr val="dk1"/>
              </a:solidFill>
              <a:latin typeface="+mn-lt"/>
              <a:ea typeface="+mn-ea"/>
              <a:cs typeface="+mn-cs"/>
            </a:rPr>
            <a:t>E' COME SEMPRE FONDAMENTALE IL MOVIMENTO SENZA PALLA. INSERIMENTO DIETRO LA PUNTA CENTRALE PRONTI A RICEVERE PALLA IN PROFONDITA', E VENIRE A SPOT INCONTRO AL TERZINO A PRENDERE PALLA, PER GIOCARLA AL CENTRO COL TERZINO CHE SOVRAPPONE.</a:t>
          </a:r>
        </a:p>
        <a:p>
          <a:r>
            <a:rPr lang="it-IT" sz="1100" cap="small" baseline="0">
              <a:solidFill>
                <a:schemeClr val="dk1"/>
              </a:solidFill>
              <a:latin typeface="+mn-lt"/>
              <a:ea typeface="+mn-ea"/>
              <a:cs typeface="+mn-cs"/>
            </a:rPr>
            <a:t>FONDAMENTALE: DOBBIAMO TENERE SU IL PALLONE,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LUCIO O ZINHO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ZINHO RIENTRI TU A SALTARE IN AREA SULLE PALLE INATTIVE A SFAVORE. SE RECUPERIAMO PALLA PRONTI A SFRUTTARE LUCIO IN VELOCITA'.</a:t>
          </a:r>
        </a:p>
        <a:p>
          <a:endParaRPr lang="it-IT" sz="1100"/>
        </a:p>
        <a:p>
          <a:r>
            <a:rPr lang="it-IT" sz="1100"/>
            <a:t>-RIGORI: ERIS/ZINHO</a:t>
          </a:r>
        </a:p>
        <a:p>
          <a:r>
            <a:rPr lang="it-IT" sz="1100"/>
            <a:t>-PUNIZIONI:  ERIS/ZINHO</a:t>
          </a:r>
        </a:p>
        <a:p>
          <a:r>
            <a:rPr lang="it-IT" sz="1100"/>
            <a:t>- ANGOLI: SCHEMA</a:t>
          </a:r>
        </a:p>
        <a:p>
          <a:r>
            <a:rPr lang="it-IT" sz="1100"/>
            <a:t>- DIFFIDATI</a:t>
          </a:r>
          <a:r>
            <a:rPr lang="it-IT" sz="1100" baseline="0"/>
            <a:t>: -</a:t>
          </a:r>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endParaRPr lang="it-IT"/>
        </a:p>
        <a:p>
          <a:r>
            <a:rPr lang="it-IT" sz="1100" b="1" baseline="0">
              <a:solidFill>
                <a:schemeClr val="dk1"/>
              </a:solidFill>
              <a:latin typeface="+mn-lt"/>
              <a:ea typeface="+mn-ea"/>
              <a:cs typeface="+mn-cs"/>
            </a:rPr>
            <a:t>SE SIAMO SOPRA: LAMPADINA PIU' ACCESA CHE MAI</a:t>
          </a:r>
          <a:endParaRPr lang="it-IT"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136</xdr:row>
      <xdr:rowOff>9525</xdr:rowOff>
    </xdr:to>
    <xdr:sp macro="" textlink="">
      <xdr:nvSpPr>
        <xdr:cNvPr id="18" name="CasellaDiTesto 17"/>
        <xdr:cNvSpPr txBox="1"/>
      </xdr:nvSpPr>
      <xdr:spPr>
        <a:xfrm>
          <a:off x="47625" y="381000"/>
          <a:ext cx="5153025" cy="2195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GARA IMPORTANTISSIMA TRE PUNTI OGGI E TORNIAMO PRIMI.  OGGI VOGLIO SOFFERMARMI SU UN CONCETTO: DA QUI ALLA FINE MANCANO DUE MESI, INTENSI, NEI QUALI SAREMO CHIAMATI IN CAMPO PARECCHIE VOLTE. I RISULTATI FINO AD OGGI PARLANO CHIARO, SIAMO FORTI, BISOGNA CHE CE LO METTIAMO IN TESTA. PER DIVENTARE IMBATTIBILI BASTA QUELLO SCATTO IN PIU' CHE MI ASPETTO DA UN MOMENTO ALL'ALTRO: E PER FARLO E' NECESSARIO CHE OGNUNO DI NOI SI PRENDA LE SUE RESPONSABILITA', LA CONVINZIONE DELLA GIOCATA SENZA PAURA, L'USARE CUORE E TESTA, IL SACRIFICIO PER IL COLLETTIVO, LASCIANDO DA PARTE IL SINGOLO. TUTTO QUESTO PUO' FARE DI NOI UN GRUPPO INVINCIBILE. DOBBIAMO ESSERE UNITI E AVERE CONVINZIONE NEI NOSTRI MEZZI. </a:t>
          </a:r>
        </a:p>
        <a:p>
          <a:r>
            <a:rPr lang="it-IT" sz="1100" u="none" cap="small" baseline="0">
              <a:solidFill>
                <a:schemeClr val="dk1"/>
              </a:solidFill>
              <a:latin typeface="+mn-lt"/>
              <a:ea typeface="+mn-ea"/>
              <a:cs typeface="+mn-cs"/>
            </a:rPr>
            <a:t>DETTO CIO' OGGI E' FONDAMENTALE COME SEMPRE L'APPROCCIO: CON LA TESTA LI' DA SUBITO. CATTIVERIA, GRINTA, UMILTA'. UNA GESTIONE INTELLIGENTE DEL POSSESSO PALLA E DEI TEMPI DI GIOCO. </a:t>
          </a:r>
          <a:r>
            <a:rPr lang="it-IT" sz="1100" b="0" cap="small" baseline="0">
              <a:solidFill>
                <a:schemeClr val="dk1"/>
              </a:solidFill>
              <a:latin typeface="+mn-lt"/>
              <a:ea typeface="+mn-ea"/>
              <a:cs typeface="+mn-cs"/>
            </a:rPr>
            <a:t>SOLITO ATTEGGIAMENTO, CERCHIAMO DI STARE ALTI, DIFESA ALTA E GIRO PALLA VELOCE NELLA META' CAMPO AVVERSARIA. ABBASSARSI VUOL DIRE SOFFRIRE.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ABBIAMO I PIEDI PER GESTIRE LA PALLA, DOBBIAMO SOLO IMPARARE AD USARE LA TESTA.</a:t>
          </a:r>
        </a:p>
        <a:p>
          <a:pPr eaLnBrk="1" fontAlgn="auto" latinLnBrk="0" hangingPunct="1"/>
          <a:r>
            <a:rPr lang="it-IT" sz="1100" b="0" cap="small" baseline="0">
              <a:solidFill>
                <a:schemeClr val="dk1"/>
              </a:solidFill>
              <a:latin typeface="+mn-lt"/>
              <a:ea typeface="+mn-ea"/>
              <a:cs typeface="+mn-cs"/>
            </a:rPr>
            <a:t>SEMPRE CONCENTRATI. AIUTIAMOCI E NON INCAZZIAMOCI TRA DI NOI.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SUL CC SULL'INTERNO O SULL'ALA SE MI VIENE INCONTRO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HANNO GLI ESTERNI OFFENSIVI DAVANTI: QUESTO NON CI VIETA DI SPINGERE, SCARICO SULL'ESTERNO SE CI VIENE INCONTRO E MI SOVRAPPONGO,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DUE TOCCHI E VIA, NON DI PIU'. LETTURA E TEMPO DELLA GIOCATA, SE IL CENTRAVANTI TI VIENE INCONTRO LA PALLA GLI VA GIOCATA, OPPURE CERCHIAMO DI SCAVALCARE LA LINEA DIFENSIVA PER LA VELOCITA' DEGLI ESTERNI.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 LUCIO DIETRO LA PUNTA CENTRALE,</a:t>
          </a:r>
          <a:r>
            <a:rPr lang="it-IT" sz="1100" b="1" cap="small" baseline="0">
              <a:solidFill>
                <a:schemeClr val="dk1"/>
              </a:solidFill>
              <a:latin typeface="+mn-lt"/>
              <a:ea typeface="+mn-ea"/>
              <a:cs typeface="+mn-cs"/>
            </a:rPr>
            <a:t> PROVIAMO A SCAVALCARE LA LORO DIFESA.</a:t>
          </a:r>
          <a:endParaRPr lang="it-IT" sz="1100" b="1"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PROVIAMO DAGLI INTERNI ANCHE IL LANCIO A SCAVALCARE LA LORO DIFESA PER LA VELOCITA' DI LUCIO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TAGLIO DELLA PUNTA ESTERNA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VENTU </a:t>
          </a:r>
          <a:r>
            <a:rPr lang="it-IT" sz="1100" b="1" cap="small" baseline="0">
              <a:solidFill>
                <a:schemeClr val="dk1"/>
              </a:solidFill>
              <a:latin typeface="+mn-lt"/>
              <a:ea typeface="+mn-ea"/>
              <a:cs typeface="+mn-cs"/>
            </a:rPr>
            <a:t>PUNTO DI RIFERIMENTO CENTRALE, </a:t>
          </a:r>
          <a:r>
            <a:rPr lang="it-IT" sz="1100" cap="small" baseline="0">
              <a:solidFill>
                <a:schemeClr val="dk1"/>
              </a:solidFill>
              <a:latin typeface="+mn-lt"/>
              <a:ea typeface="+mn-ea"/>
              <a:cs typeface="+mn-cs"/>
            </a:rPr>
            <a:t>LUCIO CHE PARTE DA SINISTRA CON LA MASSIMA LIBERTA' DI MOVIMENTO SU TUTTO IL FRONTE OFFENSIVO ED IL MONTI SULLA DESTRA.  </a:t>
          </a:r>
          <a:r>
            <a:rPr lang="it-IT" sz="1100" b="1" cap="small" baseline="0">
              <a:solidFill>
                <a:schemeClr val="dk1"/>
              </a:solidFill>
              <a:latin typeface="+mn-lt"/>
              <a:ea typeface="+mn-ea"/>
              <a:cs typeface="+mn-cs"/>
            </a:rPr>
            <a:t>MONTI IN FASE DI NON POSSESSO SEI TU CHE RIPIEGHI A DARE MAN FORTE AL CENTROCAMPO. </a:t>
          </a: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 E VENIRE A SPOT INCONTRO AL TERZINO A PRENDERE PALLA, PER GIOCARLA AL CENTRO COL TERZINO CHE SOVRAPPONE.</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VENTU MENTRE LUCIO O MONTI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MONTI RIENTRI TU A SALTARE IN AREA SULLE PALLE INATTIVE A SFAVORE. SE RECUPERIAMO PALLA PRONTI A SFRUTTARE LUCIO IN VELOCITA'.</a:t>
          </a:r>
        </a:p>
        <a:p>
          <a:endParaRPr lang="it-IT" sz="1100"/>
        </a:p>
        <a:p>
          <a:r>
            <a:rPr lang="it-IT" sz="1100"/>
            <a:t>-RIGORI: VITTO/LUCIO</a:t>
          </a:r>
        </a:p>
        <a:p>
          <a:r>
            <a:rPr lang="it-IT" sz="1100"/>
            <a:t>-PUNIZIONI:  FLACO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36" name="CasellaDiTesto 35"/>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52" name="CasellaDiTesto 51"/>
        <xdr:cNvSpPr txBox="1"/>
      </xdr:nvSpPr>
      <xdr:spPr>
        <a:xfrm>
          <a:off x="47625" y="381000"/>
          <a:ext cx="5153025" cy="2188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GARA CHE DECIDERA' IL NOSTRO PIAZZAMENTO NEL GIRONE E CHE PUO' FARCI FARE IL SALTO. VE LO RIPETO, SIAMO FORTI, SIAMO UN GRUPPO ECCEZIONALE. PER DIVENTARE IMBATTIBILI SERVE LA SCINTILLA. </a:t>
          </a:r>
          <a:r>
            <a:rPr lang="it-IT" sz="1100" b="1" u="none" cap="small" baseline="0">
              <a:solidFill>
                <a:schemeClr val="dk1"/>
              </a:solidFill>
              <a:latin typeface="+mn-lt"/>
              <a:ea typeface="+mn-ea"/>
              <a:cs typeface="+mn-cs"/>
            </a:rPr>
            <a:t>RESPONSABILITA', GIOCATA SENZA PAURA, TESTA, SACRIFICIO PER IL COLLETTIVO</a:t>
          </a:r>
          <a:r>
            <a:rPr lang="it-IT" sz="1100" u="none" cap="small" baseline="0">
              <a:solidFill>
                <a:schemeClr val="dk1"/>
              </a:solidFill>
              <a:latin typeface="+mn-lt"/>
              <a:ea typeface="+mn-ea"/>
              <a:cs typeface="+mn-cs"/>
            </a:rPr>
            <a:t>: IL SINGOLO TI FA VINCERE UNA PARTITA IL GRUPPO TI FA VINCERE UN CAMPIONATO.</a:t>
          </a:r>
        </a:p>
        <a:p>
          <a:r>
            <a:rPr lang="it-IT" sz="1100" u="none" cap="small" baseline="0">
              <a:solidFill>
                <a:schemeClr val="dk1"/>
              </a:solidFill>
              <a:latin typeface="+mn-lt"/>
              <a:ea typeface="+mn-ea"/>
              <a:cs typeface="+mn-cs"/>
            </a:rPr>
            <a:t>PARTIAMO </a:t>
          </a:r>
          <a:r>
            <a:rPr lang="it-IT" sz="1100" b="1" u="none" cap="small" baseline="0">
              <a:solidFill>
                <a:schemeClr val="dk1"/>
              </a:solidFill>
              <a:latin typeface="+mn-lt"/>
              <a:ea typeface="+mn-ea"/>
              <a:cs typeface="+mn-cs"/>
            </a:rPr>
            <a:t>AGGRESSIVI DA SUBITO SU TUTTI I PALLONI: CATTIVERIA, GRINTA, UMILTA'.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ABBASSARSI VUOL DIRE SOFFRIRE.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 GIOCHIAMO NELLA LORO META' CAMPO LE DISTANZE </a:t>
          </a:r>
          <a:r>
            <a:rPr lang="it-IT" sz="1100" b="0" cap="small" baseline="0">
              <a:solidFill>
                <a:schemeClr val="dk1"/>
              </a:solidFill>
              <a:effectLst/>
              <a:latin typeface="+mn-lt"/>
              <a:ea typeface="+mn-ea"/>
              <a:cs typeface="+mn-cs"/>
            </a:rPr>
            <a:t>TRA I REPARTI </a:t>
          </a:r>
          <a:r>
            <a:rPr lang="it-IT" sz="1100" b="0" cap="small" baseline="0">
              <a:solidFill>
                <a:schemeClr val="dk1"/>
              </a:solidFill>
              <a:latin typeface="+mn-lt"/>
              <a:ea typeface="+mn-ea"/>
              <a:cs typeface="+mn-cs"/>
            </a:rPr>
            <a:t>SI ACCORCIANO. </a:t>
          </a:r>
          <a:r>
            <a:rPr lang="it-IT" sz="1100" b="1" cap="small" baseline="0">
              <a:solidFill>
                <a:schemeClr val="dk1"/>
              </a:solidFill>
              <a:latin typeface="+mn-lt"/>
              <a:ea typeface="+mn-ea"/>
              <a:cs typeface="+mn-cs"/>
            </a:rPr>
            <a:t>ABBIAMO I PIEDI PER GESTIRE LA PALLA</a:t>
          </a:r>
          <a:r>
            <a:rPr lang="it-IT" sz="1100" b="0" cap="small" baseline="0">
              <a:solidFill>
                <a:schemeClr val="dk1"/>
              </a:solidFill>
              <a:latin typeface="+mn-lt"/>
              <a:ea typeface="+mn-ea"/>
              <a:cs typeface="+mn-cs"/>
            </a:rPr>
            <a:t>, DOBBIAMO SOLO IMPARARE AD USARE LA TESTA.</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DUE TOCCHI E VIA, NON DI PIU'. LETTURA E TEMPO DELLA GIOCATA, SE IL CENTRAVANTI TI VIENE INCONTRO LA PALLA GLI VA GIOCATA, OPPURE CERCHIAMO DI SCAVALCARE LA LINEA DIFENSIVA PER LA VELOCITA' DEL TAGLIO. MOVIMENTI IN ORIZZONTALE E MAI IN VERTICALE (</a:t>
          </a:r>
          <a:r>
            <a:rPr lang="it-IT" sz="1100" b="1" cap="small" baseline="0">
              <a:solidFill>
                <a:schemeClr val="dk1"/>
              </a:solidFill>
              <a:latin typeface="+mn-lt"/>
              <a:ea typeface="+mn-ea"/>
              <a:cs typeface="+mn-cs"/>
            </a:rPr>
            <a:t>NON FARTI TIRARE FUORI POSIZIONE</a:t>
          </a:r>
          <a:r>
            <a:rPr lang="it-IT" sz="1100" cap="small" baseline="0">
              <a:solidFill>
                <a:schemeClr val="dk1"/>
              </a:solidFill>
              <a:latin typeface="+mn-lt"/>
              <a:ea typeface="+mn-ea"/>
              <a:cs typeface="+mn-cs"/>
            </a:rPr>
            <a:t>)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ERIS, HA I PIEDI E TEMPI DI GIOCATA PER LE PUNTE.</a:t>
          </a:r>
          <a:endParaRPr lang="it-IT" sz="1100" b="1"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DATO CHE LORO SONO VELOCI.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LE GIOCATE SONO QUELLE CHE PROVIAMO DA INIZIO ANNO.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PROVIAMO DAGLI INTERNI ANCHE IL LANCIO A SCAVALCARE LA LORO DIFESA PER LA VELOCITA' DELLA PUNTA CHE TAGLIA NELLO SPAZIO DIETRO AL CENTRAVANTI QUANDO QUESTO VIENE INCONTRO A PRENDERE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ERIS, MASSIMA LIBERTA' DI MOVIMENTO. ERIS PUO' METTERE IN MOVIMENTO LE PUNTE PER QUESTO VOGLIO CHE  VENGA CERCATO SPESSO. L'INPUT PERO' DEVE PARTIRE DA TE: SE TI FAI VEDERE, SE CREI SPAZIO COL TUO MOVIMENTO VEDRAI CHE DI PALLONI GIOCABILI NE AVRAI.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ERIS HA CAPACITA' DI INSERIMENTO DIETRO LA PUNTA, SE SI INFILA NEL CORRIDOIO GIOCHIAMOGLIELA.</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E' FONDAMENTALE CHE NON ESCI DAL GIOCO, PERCIO' CERCATI IN OGNI SITUAZIONE LA  POSIZIONE MIGLIORE.</a:t>
          </a:r>
          <a:r>
            <a:rPr lang="it-IT" sz="1100" b="0" cap="small" baseline="0">
              <a:solidFill>
                <a:schemeClr val="dk1"/>
              </a:solidFill>
              <a:latin typeface="+mn-lt"/>
              <a:ea typeface="+mn-ea"/>
              <a:cs typeface="+mn-cs"/>
            </a:rPr>
            <a:t> SCALI A  A DAR FASTIDIO AL LORO CENTRALE DI CENTROCAMPO 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ERIS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ERIS/ZINHO</a:t>
          </a:r>
        </a:p>
        <a:p>
          <a:r>
            <a:rPr lang="it-IT" sz="1100"/>
            <a:t>-PUNIZIONI:  ERIS/ZINHO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18" name="CasellaDiTesto 17"/>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OGGI NON E' UNA PARTITA NORMALE, RAGAZZI, OGGI DOBBIAMO ESSERE PIU' CAZZUTI DI TUTTE LE ALTRE VOLTE, PIU' CONCENTRATI DI TUTTE LE ALTRE VOLTE, PIU' LUCIDI IN TUTTE LE SITUAZIONI DI GIOCO. </a:t>
          </a:r>
        </a:p>
        <a:p>
          <a:r>
            <a:rPr lang="it-IT" sz="1100" u="none" cap="small" baseline="0">
              <a:solidFill>
                <a:schemeClr val="dk1"/>
              </a:solidFill>
              <a:latin typeface="+mn-lt"/>
              <a:ea typeface="+mn-ea"/>
              <a:cs typeface="+mn-cs"/>
            </a:rPr>
            <a:t>SIAMO ARRIVATI AL PRIMO CROCEVIA DELLA STAGIONE OGGI SARA' DENTRO O FUORI. E </a:t>
          </a:r>
          <a:r>
            <a:rPr lang="it-IT" sz="1100" b="1" u="none" cap="small" baseline="0">
              <a:solidFill>
                <a:schemeClr val="dk1"/>
              </a:solidFill>
              <a:latin typeface="+mn-lt"/>
              <a:ea typeface="+mn-ea"/>
              <a:cs typeface="+mn-cs"/>
            </a:rPr>
            <a:t>ANDARE AVANTI DIPENDE  SOLO DA NOI, DALLA NOSTRA CONCENTRAZIONE, DALLA VOGLIA DI SACRIFICIO. NON SIAMO INFERIORI A NESSUNO FICCHIAMOCELO IN TESTA, A PATTO PERO' CHE OGNUNO DIA IL SUO MEGLIO. </a:t>
          </a:r>
        </a:p>
        <a:p>
          <a:r>
            <a:rPr lang="it-IT" sz="1100" u="none" cap="small" baseline="0">
              <a:solidFill>
                <a:schemeClr val="dk1"/>
              </a:solidFill>
              <a:latin typeface="+mn-lt"/>
              <a:ea typeface="+mn-ea"/>
              <a:cs typeface="+mn-cs"/>
            </a:rPr>
            <a:t>NON SO VOI, MA A FINE PARTITA IO NON VOGLIO AVERE NESSUN TIPO DI RIMPIANTO QUANDO RIENTREREMO NELLO SPOGLIATOIO:  E L'UNICO MODO PER NON AVERE RIMPIANTI E' </a:t>
          </a:r>
          <a:r>
            <a:rPr lang="it-IT" sz="1100" b="1" u="none" cap="small" baseline="0">
              <a:solidFill>
                <a:schemeClr val="dk1"/>
              </a:solidFill>
              <a:latin typeface="+mn-lt"/>
              <a:ea typeface="+mn-ea"/>
              <a:cs typeface="+mn-cs"/>
            </a:rPr>
            <a:t>METTERE SUL CAMPO TUTTO:</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VI CHIEDO UNA COPERTURA IN PIU' QUANDO SERVE, IL PASSAGGIO A CHI E' MEGLIO POSIZIONATO...OGGI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ESISTONO SOLO I SUTURA. </a:t>
          </a:r>
          <a:r>
            <a:rPr lang="it-IT" sz="1100" b="1" u="none" cap="small" baseline="0">
              <a:solidFill>
                <a:schemeClr val="dk1"/>
              </a:solidFill>
              <a:latin typeface="+mn-lt"/>
              <a:ea typeface="+mn-ea"/>
              <a:cs typeface="+mn-cs"/>
            </a:rPr>
            <a:t>SE VOGLIAMO AVERE UNA POSSIBILITA' CE L'ABBIAMO COME COLLETTIVO</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IN QUESTE PARTITE NON CI CAPITERANNO MOLTE OCCASIONI, QUELLE CHE CAPITANO </a:t>
          </a:r>
          <a:r>
            <a:rPr lang="it-IT" sz="1100" b="1" u="none" cap="small" baseline="0">
              <a:solidFill>
                <a:schemeClr val="dk1"/>
              </a:solidFill>
              <a:latin typeface="+mn-lt"/>
              <a:ea typeface="+mn-ea"/>
              <a:cs typeface="+mn-cs"/>
            </a:rPr>
            <a:t>VANNO SFRUTTATE</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VERTICALIZZIAMO AL MOMENTO GIUSTO</a:t>
          </a:r>
          <a:r>
            <a:rPr lang="it-IT" sz="1100" u="none" cap="small" baseline="0">
              <a:solidFill>
                <a:schemeClr val="dk1"/>
              </a:solidFill>
              <a:latin typeface="+mn-lt"/>
              <a:ea typeface="+mn-ea"/>
              <a:cs typeface="+mn-cs"/>
            </a:rPr>
            <a:t>, SENZA FRETTA, SERVIAMOLA LA PUNTA  QUANDO CI FA IL MOVIMENTO. DOBBIAMO ESSERE </a:t>
          </a:r>
          <a:r>
            <a:rPr lang="it-IT" sz="1100" b="1" u="none" cap="small" baseline="0">
              <a:solidFill>
                <a:schemeClr val="dk1"/>
              </a:solidFill>
              <a:latin typeface="+mn-lt"/>
              <a:ea typeface="+mn-ea"/>
              <a:cs typeface="+mn-cs"/>
            </a:rPr>
            <a:t>LUCIDI IN OGNI SITUAZIONE</a:t>
          </a:r>
          <a:r>
            <a:rPr lang="it-IT" sz="1100" b="0" u="none" cap="small" baseline="0">
              <a:solidFill>
                <a:schemeClr val="dk1"/>
              </a:solidFill>
              <a:latin typeface="+mn-lt"/>
              <a:ea typeface="+mn-ea"/>
              <a:cs typeface="+mn-cs"/>
            </a:rPr>
            <a:t>, SOPRATTUTTO IN FASE DI DISIMPEGNO.</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SONO COME SEMPRE FONDAMENTALI: LA GESTIONE DEL POSSESSO PALLA (</a:t>
          </a:r>
          <a:r>
            <a:rPr lang="it-IT" sz="1100" u="none" cap="small" baseline="0">
              <a:solidFill>
                <a:schemeClr val="dk1"/>
              </a:solidFill>
              <a:latin typeface="+mn-lt"/>
              <a:ea typeface="+mn-ea"/>
              <a:cs typeface="+mn-cs"/>
            </a:rPr>
            <a:t>OGGI DOBBIAMO FAR GIRARE LA PALLA PIU' DELLE ALTRE VOLTE E MEGLIO DELLE ALTRE VOLTE) E LA </a:t>
          </a:r>
          <a:r>
            <a:rPr lang="it-IT" sz="1100" b="1" u="none" cap="small" baseline="0">
              <a:solidFill>
                <a:schemeClr val="dk1"/>
              </a:solidFill>
              <a:latin typeface="+mn-lt"/>
              <a:ea typeface="+mn-ea"/>
              <a:cs typeface="+mn-cs"/>
            </a:rPr>
            <a:t>GESTIONE DEI TEMPI DI GIOCO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OGGI PIU' CHE MAI CAPIRE A SECONDA DELLA SITUAZIONE SE RALLENTARE O SPINGERE).</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NICO OGGI HAI UN CLIENTE SCOMODO: IN MARCATURA MI RACCOMANDO, PULITO E DECISO. NON BISOGNA LASCIARGLI MEZZO METRO A QUESTO QUA.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NON VOGLIO VEDERE LANCI A MENO CHE PRESSATI.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MONTI GENEROSO COME L'ULTIMA PARTITA.</a:t>
          </a:r>
          <a:r>
            <a:rPr kumimoji="0" lang="it-IT" sz="1100" b="1" i="0" u="none" strike="noStrike" kern="0" cap="small" spc="0" normalizeH="0" baseline="0" noProof="0">
              <a:ln>
                <a:noFill/>
              </a:ln>
              <a:solidFill>
                <a:prstClr val="black"/>
              </a:solidFill>
              <a:effectLst/>
              <a:uLnTx/>
              <a:uFillTx/>
              <a:latin typeface="+mn-lt"/>
              <a:ea typeface="+mn-ea"/>
              <a:cs typeface="+mn-cs"/>
            </a:rPr>
            <a:t>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xdr:cNvSpPr txBox="1"/>
      </xdr:nvSpPr>
      <xdr:spPr>
        <a:xfrm>
          <a:off x="47625" y="381000"/>
          <a:ext cx="5153025" cy="2188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35" name="CasellaDiTesto 34"/>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18" name="CasellaDiTesto 17"/>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PRIMA COSA: RESETTARE GLI INCONTRI DEL GIRONE ELIMINATORIO. QUESTI SONO ARRIVATI FIN QUI BATTENDO SASSO MORELLI E REAL PRATISSOLO, ERGO SONO UNA SQUADRA DA PRENDERE CON LE MOLLE PERCHE' NON SI ARRIVA QUI A CASO. </a:t>
          </a:r>
        </a:p>
        <a:p>
          <a:r>
            <a:rPr lang="it-IT" sz="1100" u="none" cap="small" baseline="0">
              <a:solidFill>
                <a:schemeClr val="dk1"/>
              </a:solidFill>
              <a:latin typeface="+mn-lt"/>
              <a:ea typeface="+mn-ea"/>
              <a:cs typeface="+mn-cs"/>
            </a:rPr>
            <a:t>SECONDA COSA: SE CI METTIAMO IL CUORE, LA GRINTA, L'INTELLIGENZA VISTI A PORTOVERRARA, QUESTI SARANNO SOLO 70 MINUTI CHE CI SEPARANO DALLA FINALISSIMA, STATENE CERTI. MA SE ENTRIAMO IN CAMPO MOLLI COME CON IL LA VECCHIA ALLORA DOBBIAMO PROCCUPARCI.</a:t>
          </a:r>
        </a:p>
        <a:p>
          <a:r>
            <a:rPr lang="it-IT" sz="1100" b="1" u="none" cap="small" baseline="0">
              <a:solidFill>
                <a:schemeClr val="dk1"/>
              </a:solidFill>
              <a:latin typeface="+mn-lt"/>
              <a:ea typeface="+mn-ea"/>
              <a:cs typeface="+mn-cs"/>
            </a:rPr>
            <a:t>OGGI SI GIOCA PER ENTRARE NELLA STORIA DEI SUTURA. CENTRARE IL SOGNO DI GIOCARE UNA FINALE REGIONALE DIPENDE SOLO DA NOI, DALLA MENTALITA' E DALL'ATTEGGIAMENTO CHE METTEREMO IN CAMPO. NIENTE PUO' IMPEDIRCI DI RAGGIUNGERE IL SOGNO PERCHE' NON SIAMO INFERIORI A NESSUNO SE LASCIAMO LA' FUORI TUTTO. PER RIENTRARE QUI DENTRO DA VINCITORI 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ESISTONO SOLO I SUTURA. </a:t>
          </a:r>
          <a:r>
            <a:rPr lang="it-IT" sz="1100" b="1" u="none" cap="small" baseline="0">
              <a:solidFill>
                <a:schemeClr val="dk1"/>
              </a:solidFill>
              <a:latin typeface="+mn-lt"/>
              <a:ea typeface="+mn-ea"/>
              <a:cs typeface="+mn-cs"/>
            </a:rPr>
            <a:t>OGGI VINCE IL COLLETTIVO</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NICO OGGI HAI UN CLIENTE SCOMODO: IN MARCATURA MI RACCOMANDO, PULITO E DECISO. NON BISOGNA LASCIARGLI MEZZO METRO A QUESTO QUA.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NON VOGLIO VEDERE LANCI A MENO CHE PRESSATI.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CAP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VERTICALIZZIAMO AL MOMENTO GIUSTO, SENZA FRETTA, SERVIAMOLA LA PUNTA  QUANDO CI FA IL MOVIMENTO. DOBBIAMO ESSERE LUCIDI IN OGNI SITUAZIONE, SOPRATTUTTO IN FASE DI DISIMPEGNO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MONTI GENEROSO COME L'ULTIMA PARTITA.</a:t>
          </a:r>
          <a:r>
            <a:rPr kumimoji="0" lang="it-IT" sz="1100" b="1" i="0" u="none" strike="noStrike" kern="0" cap="small" spc="0" normalizeH="0" baseline="0" noProof="0">
              <a:ln>
                <a:noFill/>
              </a:ln>
              <a:solidFill>
                <a:prstClr val="black"/>
              </a:solidFill>
              <a:effectLst/>
              <a:uLnTx/>
              <a:uFillTx/>
              <a:latin typeface="+mn-lt"/>
              <a:ea typeface="+mn-ea"/>
              <a:cs typeface="+mn-cs"/>
            </a:rPr>
            <a:t>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DA MIGLIORARE E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DIFFIDATI: WALLY - ERIS - FRANZ - ABI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85725</xdr:rowOff>
    </xdr:to>
    <xdr:sp macro="" textlink="">
      <xdr:nvSpPr>
        <xdr:cNvPr id="27" name="CasellaDiTesto 26"/>
        <xdr:cNvSpPr txBox="1"/>
      </xdr:nvSpPr>
      <xdr:spPr>
        <a:xfrm>
          <a:off x="47625" y="381000"/>
          <a:ext cx="5153025" cy="2025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125</xdr:row>
      <xdr:rowOff>123825</xdr:rowOff>
    </xdr:to>
    <xdr:sp macro="" textlink="">
      <xdr:nvSpPr>
        <xdr:cNvPr id="35" name="CasellaDiTesto 34"/>
        <xdr:cNvSpPr txBox="1"/>
      </xdr:nvSpPr>
      <xdr:spPr>
        <a:xfrm>
          <a:off x="47625" y="381002"/>
          <a:ext cx="5153025" cy="20297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CHE DIRE, OGGI SARA' DURISSIMA. PREPARIAMOCI AD UNA BATTAGLIA. PER ANDARE AVANTI CI SARA' DA SOFFRIRE, LOTTEREMO MA CE LA FAREMO TUTTI INSIEME ANCHE OGGI. SERVE RABBIA, SERVE VOGLIA, SERVE IL GRUPPO...MA SOPRATTUTTO SERVE LA TESTA OGGI: ABBIAMO L'INERZIA DALLA NOSTRA PARTE FIN DAL PRIMO MINUTO, SONO LORO CHE DEVONO RECUPERARE, CHE DEVONO GUARDARE L'OROLOGIO! QUESTO RICORDIAMOCELO: OGGI E' FONDAMENTALE PRENDERCI TUTTO IL TEMPO, A COMINCIARE DALLE RIMESSE LATERALI E DALLE PUNIZIONI (BISOGNA CASCARE SE CI TOCCANO) SFRUTTIAMO TUTTO IL TEMPO PER ROMPERGLI IL RITMO. IL CAMPO E' PICCOLO E LORO  GIOCHERANNO A BUTTARLA LA' DAVANTI IN THE BOX, A SCAVALCARE IL CENTROCAMPO. DOBBIAMO ADEGUARCI ANCHE NOI. QUINDI OGGI METTIAMO DA PARTE IL FIORETTO, OGGI SERVE IL MACHETE. </a:t>
          </a:r>
          <a:r>
            <a:rPr lang="it-IT" sz="1100" b="1" u="none" cap="small" baseline="0">
              <a:solidFill>
                <a:schemeClr val="dk1"/>
              </a:solidFill>
              <a:latin typeface="+mn-lt"/>
              <a:ea typeface="+mn-ea"/>
              <a:cs typeface="+mn-cs"/>
            </a:rPr>
            <a:t>CATTIVERIA AGONISTICA SU OGNI PALLONE E TESTA. TENTERANNO DI METTERLA SULLA RISSA: NON CEDIAMO ALLE PROVOCAZIONI. LASCIARE LA SQUADRA IN 10 SIGNIFICA COMPROMETTERE TUTTA UNA STAGIONE, PERCIO' NERVI SALDI E TESTA SULLE SPALLE.</a:t>
          </a:r>
          <a:endParaRPr lang="it-IT" sz="1100" u="none"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SE C'E' LA POSSIBILITA' E GIRO PALLA VELOCE NELLA META' CAMPO AVVERSARIA. ABBASSARSI VUOL DIRE SOFFRIRE. SE RIUSCIAMO VOGLIO CHE LI TENIAMO DI LA' E GIOCHIAMO NELLA LORO META' CAMPO. IN MARCATURA MI RACCOMANDO, PULITI E DECISI. OGGI ARRIVERANNO MOLTI PALLONI ALTI, TENTERANNO I LANCI LUNGHI, IN CASA GIOCANO COSI' QUINDI SAREMO SOLLECITATI DA QUESTO PUNTO DI VISTA. NON LASCIAMO RIMBALZARE IL PALLONE MA LIBERIAMO DI PRIMA. DA</a:t>
          </a:r>
          <a:r>
            <a:rPr kumimoji="0" lang="it-IT" sz="1100" b="1" i="0" u="none" strike="noStrike" kern="0" cap="small" spc="0" normalizeH="0" baseline="0" noProof="0">
              <a:ln>
                <a:noFill/>
              </a:ln>
              <a:solidFill>
                <a:prstClr val="black"/>
              </a:solidFill>
              <a:effectLst/>
              <a:uLnTx/>
              <a:uFillTx/>
              <a:latin typeface="+mn-lt"/>
              <a:ea typeface="+mn-ea"/>
              <a:cs typeface="+mn-cs"/>
            </a:rPr>
            <a:t>I TERZINI OGGI MI ASPETTO UN ATTENTO LAVORO IN COPERTURA. SCARICO E MI PROPONGO, SOLO SE C'E' LA POSSIBILITA'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OGGI NON DOBBIAMO ASSOLUTAMENTE ESSERE FUORI POSIZIONE, O AVERE LA COPERTA CORTA, QUINDI SPINGIAMO MA SEMPRE CON DELLA TESTA. 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 SIAMO TROPPO DOLCI IN MARCATURA SULLE PALLE INATTIVE.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OGGI PROBABILMENTE VARIAMO ANCHE NOI IL NOSTRO MODO DI GIOCARE, QUINDI CERCALE SPESSO LE PUNTE. HAI PIEDE E TESTA PER FARE IL REGISTA ARRETRATO, QUINDI PROVA SE C'E' SPAZIO L'IMBECCATA LANCIA PURE.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COME IL SECONDO TEMPO A PORTOVERRARA CON VITTO FILTRO A PROTEZIONE DAVANTI ALLA DIFESA. SOPRA VITTO ABBIAMO UNA LINEA A TRE COMPOSTA DA GUERRO A DESTRA, ZINHO CENTRALE E FLACO A SINISTRA. GUADAGNAMO UN UOMO IN MEZZO AL CAMPO PERMETTENDO COSI' AI DUE INTERNI IN FASE DI NON POSSESSO PALLA DI SCIVOLARE SULL'ESTERNO DOVE LORO ALL'ANDATA HANNO PROPOSTO UOMINI LARGHI. IN MEZZO DOBBIAMO AVERE L'INTELLIGENZA DI RIUSCIRE A LANCIARE LUCIO IN PROFONDITA'. VERTICALIZZANDO SOPRA LA LORO DIFESA. SE C'E' LA POSSIBILITA' E LORO SONO SBILANCIATI IN AVANTI CERCHIAMO DI SFRUTTARLO BENE IL CONTROPIEDE. LI' IN MEZZO SERVE INTELLIGENZA E QUANTITA': VOGLIO TANTA GRINTA OGGI DA VOI,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PAOLO. DEVI FUNGERE DA FALSO CENTRAVANTI, GIOCHI CENTRALE MA UN PO DIETRO LUCIO CHE DEVI METTERE IN MOVIMENTO. PAOLO E' BRAVO A DIFENDERE PALLA, HA UN BUON TIRO E' FORTE DI TESTA. OGGI POSSIAMO GIOCARE PALLA LUNGA ANCHE NOI, CERCHIAMO LA SPIZZATA DI PAOLO.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UNA SPONDA, UNA GIOCATA CON LA PUNTA: CERCA SEMPRE LA GIOCATA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PRENDERE FALLI E FAR RESPIRARE LA SQUADRA. </a:t>
          </a:r>
          <a:r>
            <a:rPr lang="it-IT" sz="1100" b="1" i="0" baseline="0">
              <a:solidFill>
                <a:schemeClr val="dk1"/>
              </a:solidFill>
              <a:effectLst/>
              <a:latin typeface="+mn-lt"/>
              <a:ea typeface="+mn-ea"/>
              <a:cs typeface="+mn-cs"/>
            </a:rPr>
            <a:t>RIENTRI A SALTARE IN AREA SULLE PALLE INATTIVE SE C'E' BISOGNO DI UNA MANO. SE RECUPERIAMO PALLA PRONTI A SFRUTTARE LA RIPARTENZA IN VELOCITA'.</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LUCIO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GENEROSO, LOTTA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CERCHIAMOLO IN PROFONDITA, PARTI DA DIETRO E TI INFILI TRA I DUE CENTRALI A RICEVERE IL LANCIO O LA SPIZZATA DI TESTA DA PARTE DI PAOLO: CERCA DI PARTIRE COL TEMPO GIUSTO LUZ.</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DAL LIMITE SI TIRA.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ZINHO/VITTO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ZINHO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L'INERZIA E' DALLA NOSTRA QUINDI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57</xdr:row>
      <xdr:rowOff>66674</xdr:rowOff>
    </xdr:to>
    <xdr:sp macro="" textlink="">
      <xdr:nvSpPr>
        <xdr:cNvPr id="2" name="CasellaDiTesto 1"/>
        <xdr:cNvSpPr txBox="1"/>
      </xdr:nvSpPr>
      <xdr:spPr>
        <a:xfrm>
          <a:off x="47625" y="380998"/>
          <a:ext cx="5153025" cy="10020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a:solidFill>
                <a:schemeClr val="dk1"/>
              </a:solidFill>
              <a:latin typeface="+mn-lt"/>
              <a:ea typeface="+mn-ea"/>
              <a:cs typeface="+mn-cs"/>
            </a:rPr>
            <a:t>PRIMO IMPEGNO</a:t>
          </a:r>
          <a:r>
            <a:rPr lang="it-IT" sz="1100" u="none" cap="small" baseline="0">
              <a:solidFill>
                <a:schemeClr val="dk1"/>
              </a:solidFill>
              <a:latin typeface="+mn-lt"/>
              <a:ea typeface="+mn-ea"/>
              <a:cs typeface="+mn-cs"/>
            </a:rPr>
            <a:t> AMICHEVOLE, COSA VI CHIEDO:</a:t>
          </a:r>
        </a:p>
        <a:p>
          <a:endParaRPr lang="it-IT" sz="1100" u="none" cap="small" baseline="0">
            <a:solidFill>
              <a:schemeClr val="dk1"/>
            </a:solidFill>
            <a:latin typeface="+mn-lt"/>
            <a:ea typeface="+mn-ea"/>
            <a:cs typeface="+mn-cs"/>
          </a:endParaRPr>
        </a:p>
        <a:p>
          <a:r>
            <a:rPr lang="it-IT" sz="1100" cap="small">
              <a:solidFill>
                <a:schemeClr val="dk1"/>
              </a:solidFill>
              <a:latin typeface="+mn-lt"/>
              <a:ea typeface="+mn-ea"/>
              <a:cs typeface="+mn-cs"/>
            </a:rPr>
            <a:t>- INNANZITUTTO VOGLIO VEDERE IN OGNUNO DI VOI UN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 QUINDI CERCHIAMO DI RESTARE ORDINATI IN CAMPO E DI FARE LE GIOCATE SEMPLICI E CHE CI VENGONO RICHIESTE.  MASSIMA CONCENTRAZIONE E MASSIMO IMPEGNO.</a:t>
          </a:r>
          <a:r>
            <a:rPr lang="it-IT" sz="1100" cap="small" baseline="0">
              <a:solidFill>
                <a:schemeClr val="dk1"/>
              </a:solidFill>
              <a:latin typeface="+mn-lt"/>
              <a:ea typeface="+mn-ea"/>
              <a:cs typeface="+mn-cs"/>
            </a:rPr>
            <a:t> NEL RISPETTO DEL PROPRIO DEL PROPRIO RUOLO E DI QUELLO CHE CHIEDO.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PROVIAMO</a:t>
          </a:r>
          <a:r>
            <a:rPr lang="it-IT" sz="1100" cap="small" baseline="0">
              <a:solidFill>
                <a:schemeClr val="dk1"/>
              </a:solidFill>
              <a:latin typeface="+mn-lt"/>
              <a:ea typeface="+mn-ea"/>
              <a:cs typeface="+mn-cs"/>
            </a:rPr>
            <a:t> A </a:t>
          </a:r>
          <a:r>
            <a:rPr lang="it-IT" sz="1100" b="1" cap="small" baseline="0">
              <a:solidFill>
                <a:schemeClr val="dk1"/>
              </a:solidFill>
              <a:latin typeface="+mn-lt"/>
              <a:ea typeface="+mn-ea"/>
              <a:cs typeface="+mn-cs"/>
            </a:rPr>
            <a:t>GESTIRE  IL POSSESSO</a:t>
          </a:r>
          <a:r>
            <a:rPr lang="it-IT" sz="1100" cap="small" baseline="0">
              <a:solidFill>
                <a:schemeClr val="dk1"/>
              </a:solidFill>
              <a:latin typeface="+mn-lt"/>
              <a:ea typeface="+mn-ea"/>
              <a:cs typeface="+mn-cs"/>
            </a:rPr>
            <a:t>, QUINDI NON FORZIAMO SEMPRE IL LANCIO IN PROFONDITA', MA </a:t>
          </a:r>
          <a:r>
            <a:rPr lang="it-IT" sz="1100" b="1" cap="small" baseline="0">
              <a:solidFill>
                <a:schemeClr val="dk1"/>
              </a:solidFill>
              <a:latin typeface="+mn-lt"/>
              <a:ea typeface="+mn-ea"/>
              <a:cs typeface="+mn-cs"/>
            </a:rPr>
            <a:t>PROVIAMO A COSTRUIRE L'AZIONE </a:t>
          </a:r>
          <a:r>
            <a:rPr lang="it-IT" sz="1100" cap="small" baseline="0">
              <a:solidFill>
                <a:schemeClr val="dk1"/>
              </a:solidFill>
              <a:latin typeface="+mn-lt"/>
              <a:ea typeface="+mn-ea"/>
              <a:cs typeface="+mn-cs"/>
            </a:rPr>
            <a:t>COME VI CHIEDO IO, OSSIA PASSANDO PER IL CENTRO DEL CAMPO, ALIAS NON VOGLIO VEDERE LANCI DALLA DIFESA PER LE PUNTE: I TERZINI SE L'AZIONE PARTE DA LI' DEVONO CERCARE LO SCARICO PER IL CENTRALE DI CENTROCAMPO POSSIBILMENTE</a:t>
          </a:r>
          <a:r>
            <a:rPr lang="it-IT" sz="1100" cap="small">
              <a:solidFill>
                <a:schemeClr val="dk1"/>
              </a:solidFill>
              <a:latin typeface="+mn-lt"/>
              <a:ea typeface="+mn-ea"/>
              <a:cs typeface="+mn-cs"/>
            </a:rPr>
            <a:t>: E’ LUI CHE DEVE FARE GIOCO NON NOI. CHIARO? NON LANCIAMO ALLA CAZZO DI CANE IN AVANTI CERCANDO LA VERTICALIZZAZIONE.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SARA’ IL</a:t>
          </a:r>
          <a:r>
            <a:rPr lang="it-IT" sz="1100" cap="small" baseline="0">
              <a:solidFill>
                <a:schemeClr val="dk1"/>
              </a:solidFill>
              <a:latin typeface="+mn-lt"/>
              <a:ea typeface="+mn-ea"/>
              <a:cs typeface="+mn-cs"/>
            </a:rPr>
            <a:t> CENTRALE </a:t>
          </a:r>
          <a:r>
            <a:rPr lang="it-IT" sz="1100" cap="small">
              <a:solidFill>
                <a:schemeClr val="dk1"/>
              </a:solidFill>
              <a:latin typeface="+mn-lt"/>
              <a:ea typeface="+mn-ea"/>
              <a:cs typeface="+mn-cs"/>
            </a:rPr>
            <a:t>CHE VERTICALIZZERA’ E DECIDERA’ IL DA FARSI.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PRENDIAMO LE MISURE IN CAMPO E CERCHIAMO </a:t>
          </a:r>
          <a:r>
            <a:rPr lang="it-IT" sz="1100" b="1" cap="small">
              <a:solidFill>
                <a:schemeClr val="dk1"/>
              </a:solidFill>
              <a:latin typeface="+mn-lt"/>
              <a:ea typeface="+mn-ea"/>
              <a:cs typeface="+mn-cs"/>
            </a:rPr>
            <a:t>GIOCATE</a:t>
          </a:r>
          <a:r>
            <a:rPr lang="it-IT" sz="1100" b="1" cap="small" baseline="0">
              <a:solidFill>
                <a:schemeClr val="dk1"/>
              </a:solidFill>
              <a:latin typeface="+mn-lt"/>
              <a:ea typeface="+mn-ea"/>
              <a:cs typeface="+mn-cs"/>
            </a:rPr>
            <a:t> SEMPLICI </a:t>
          </a:r>
          <a:r>
            <a:rPr lang="it-IT" sz="1100" cap="small" baseline="0">
              <a:solidFill>
                <a:schemeClr val="dk1"/>
              </a:solidFill>
              <a:latin typeface="+mn-lt"/>
              <a:ea typeface="+mn-ea"/>
              <a:cs typeface="+mn-cs"/>
            </a:rPr>
            <a:t>E CHE NON METTANO IN DIFFICOLTA' IL COMPAGNO. </a:t>
          </a:r>
          <a:r>
            <a:rPr lang="it-IT" sz="1100" b="1" cap="small" baseline="0">
              <a:solidFill>
                <a:schemeClr val="dk1"/>
              </a:solidFill>
              <a:latin typeface="+mn-lt"/>
              <a:ea typeface="+mn-ea"/>
              <a:cs typeface="+mn-cs"/>
            </a:rPr>
            <a:t>NON PORTIAMO PALLA, MA FACCIAMOLA GIRARE</a:t>
          </a:r>
          <a:r>
            <a:rPr lang="it-IT" sz="1100" cap="small" baseline="0">
              <a:solidFill>
                <a:schemeClr val="dk1"/>
              </a:solidFill>
              <a:latin typeface="+mn-lt"/>
              <a:ea typeface="+mn-ea"/>
              <a:cs typeface="+mn-cs"/>
            </a:rPr>
            <a:t>. VORREI VEDERE LA PALLA MAI PER PIU' DI TRE TOCCHI IN MEZZO AI PIEDI. ABITUIAMOCI! SOPRATTUTTO DIETRO </a:t>
          </a:r>
          <a:r>
            <a:rPr lang="it-IT" sz="1100" cap="small">
              <a:solidFill>
                <a:schemeClr val="dk1"/>
              </a:solidFill>
              <a:latin typeface="+mn-lt"/>
              <a:ea typeface="+mn-ea"/>
              <a:cs typeface="+mn-cs"/>
            </a:rPr>
            <a:t> NON DORMIAMO CON LA PALLA IN MEZZO AI PIEDI.</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DISTANZE  GIUSTE TRA REPARTI</a:t>
          </a:r>
          <a:r>
            <a:rPr lang="it-IT" sz="1100" cap="small" baseline="0">
              <a:solidFill>
                <a:schemeClr val="dk1"/>
              </a:solidFill>
              <a:latin typeface="+mn-lt"/>
              <a:ea typeface="+mn-ea"/>
              <a:cs typeface="+mn-cs"/>
            </a:rPr>
            <a:t>, NON SPACCHIAMOCI IN DUE TRONCONI LASCIANDO SPAZIO </a:t>
          </a:r>
          <a:r>
            <a:rPr lang="it-IT" sz="1100" cap="small">
              <a:solidFill>
                <a:schemeClr val="dk1"/>
              </a:solidFill>
              <a:latin typeface="+mn-lt"/>
              <a:ea typeface="+mn-ea"/>
              <a:cs typeface="+mn-cs"/>
            </a:rPr>
            <a:t>TRA REPARTI, LINEA ALTA DIETRO.</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p>
        <a:p>
          <a:r>
            <a:rPr lang="it-IT" sz="1100" cap="small">
              <a:solidFill>
                <a:schemeClr val="dk1"/>
              </a:solidFill>
              <a:latin typeface="+mn-lt"/>
              <a:ea typeface="+mn-ea"/>
              <a:cs typeface="+mn-cs"/>
            </a:rPr>
            <a:t>MOVIMENTO IN ORIZZONTALE DEL CENTRALE DI CENTROCAMPO E VELOCITA' DI GIOCATA, ANCHE SOLO D'APPOGGIO SE PRESSATO. CAMBIO CAMPO PER L'INSERIMENTO DEL TERZINO.</a:t>
          </a: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PROVIAMO L'INSERIMENTO SE LA PUNTA ESTERNA O IL TREQUARTI LARGO VENGONO INCONTRO PER RICEVERE PALLA.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DIETRO LE PUNTE  IL TREQUARTISTA HA LIBERTA’ DI MOVIMENTO, NON ABBASSARTI TROPPO VERSO IL NOSTRO CENTROCAMPO E  NON DARE PUNTI DI RIFERIMENTO AI LORO DIFENSORI, QUINDI SVARIA OK? IL PRESSING SUI CENTRALI PARTE DA TE, LE PUNTE STARANNO TRA IL CENTRALE ED IL TERZINO.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PUNTE VICINE, UNA VA INCONTRO PER LA GIOCATA E LO SCAMBIO COL CENTROCAMPISTA, L'ALTRO VA IN PROFONDITA'</a:t>
          </a:r>
          <a:r>
            <a:rPr lang="it-IT" sz="1100" cap="small" baseline="0">
              <a:solidFill>
                <a:schemeClr val="dk1"/>
              </a:solidFill>
              <a:latin typeface="+mn-lt"/>
              <a:ea typeface="+mn-ea"/>
              <a:cs typeface="+mn-cs"/>
            </a:rPr>
            <a:t> PER RICEVERE IL FILTRANTE.</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r>
            <a:rPr lang="it-IT" sz="1100" cap="small" baseline="0">
              <a:solidFill>
                <a:schemeClr val="dk1"/>
              </a:solidFill>
              <a:latin typeface="+mn-lt"/>
              <a:ea typeface="+mn-ea"/>
              <a:cs typeface="+mn-cs"/>
            </a:rPr>
            <a:t>ROSSO /FRANZ-NICO-GIAN- ROBBY /VITTO-WALLY -BULGA/ PAOLOZZO / VENTU - MONTI</a:t>
          </a: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2 TEMPO: </a:t>
          </a:r>
          <a:r>
            <a:rPr lang="it-IT" sz="1100" cap="small" baseline="0">
              <a:solidFill>
                <a:schemeClr val="dk1"/>
              </a:solidFill>
              <a:latin typeface="+mn-lt"/>
              <a:ea typeface="+mn-ea"/>
              <a:cs typeface="+mn-cs"/>
            </a:rPr>
            <a:t>ROSSO / BREVO-NICO-ENRI- ABI /CAP-GUERRO -PAOLOZZO/ ERIS / BREV - MONTI</a:t>
          </a:r>
          <a:endParaRPr lang="it-IT"/>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r>
            <a:rPr lang="it-IT" sz="1100" cap="small" baseline="0">
              <a:solidFill>
                <a:schemeClr val="dk1"/>
              </a:solidFill>
              <a:latin typeface="+mn-lt"/>
              <a:ea typeface="+mn-ea"/>
              <a:cs typeface="+mn-cs"/>
            </a:rPr>
            <a:t>PAOLOZZO/ERIS</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PAOLOZZO/ ERIS/FABIO</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18" name="CasellaDiTesto 17"/>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QUI CON LA TESTA. VIETATO PENSARE A SABATO PROSSIMO. SIAMO ALLA STRETTA FINALE RAGAZZI. SERVE IL MASSIMO ADESSO.</a:t>
          </a:r>
        </a:p>
        <a:p>
          <a:r>
            <a:rPr lang="it-IT" sz="1100" u="none" cap="small" baseline="0">
              <a:solidFill>
                <a:schemeClr val="dk1"/>
              </a:solidFill>
              <a:latin typeface="+mn-lt"/>
              <a:ea typeface="+mn-ea"/>
              <a:cs typeface="+mn-cs"/>
            </a:rPr>
            <a:t>CUORE,  GRINTA, INTELLIGENZA, QUESTE SONO LE TRE PAROLE MI SENTO DI RIPETERVI. PERCHE' E' SOLO CON QUESTE CHE POSSIAMO SBARAZZARCI DI CHIUNQUE. SENZA DIVENTIAMO UNA SQUADRA NORMALE.</a:t>
          </a:r>
        </a:p>
        <a:p>
          <a:r>
            <a:rPr lang="it-IT" sz="1100" b="1" u="none" cap="small" baseline="0">
              <a:solidFill>
                <a:schemeClr val="dk1"/>
              </a:solidFill>
              <a:latin typeface="+mn-lt"/>
              <a:ea typeface="+mn-ea"/>
              <a:cs typeface="+mn-cs"/>
            </a:rPr>
            <a:t>ANDARE AVANTI DIPENDE QUINDI SOLO DA NOI, DALLA MENTALITA' E DALL'ATTEGGIAMENTO CHE METTEREMO IN CAMPO. NIENTE PUO' IMPEDIRCI DI RAGGIUNGERE IL SOGNO PERCHE' NON SIAMO INFERIORI A NESSUNO SE LASCIAMO LA' FUORI TUTTO. PER RIENTRARE QUI DENTRO DA VINCITORI 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ESISTONO SOLO I SUTURA. </a:t>
          </a:r>
          <a:r>
            <a:rPr lang="it-IT" sz="1100" b="1" u="none" cap="small" baseline="0">
              <a:solidFill>
                <a:schemeClr val="dk1"/>
              </a:solidFill>
              <a:latin typeface="+mn-lt"/>
              <a:ea typeface="+mn-ea"/>
              <a:cs typeface="+mn-cs"/>
            </a:rPr>
            <a:t>OGGI VINCE IL COLLETTIVO</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NON VOGLIO VEDERE LANCI A MENO CHE PRESSATI.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SE GIOCANO COME HO VISTO CON UN 3-5-2 POTRESTI AVERE PIU' SPAZIO DEL PREVISTO. 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A SINISTRA ABBIAMO ERIS, CERCHIAMOLO, OGGI GIOCA PIU' ARRETRATO PERCHE' VOGLIO CHE TOCCHI PIU' PALLONI E CHE SIA PIU' AL CENTRO DEL GIOCO. ABBIAMO TANTA QUALITA' CON LUI IN MEZZO: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VERTICALIZZIAMO AL MOMENTO GIUSTO, SENZA FRETTA, SERVIAMOLA LA PUNTA  QUANDO CI FA IL MOVIMENTO. DOBBIAMO ESSERE LUCIDI IN OGNI SITUAZIONE, SOPRATTUTTO IN FASE DI DISIMPEGNO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ZINHO, MASSIMA LIBERTA' DI MOVIMENTO. ZINHO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VORREI VEDERE TRA TE ED ERIS UNA SINERGIA E QUANDO POSSIBILE UNO SCMBIO DEI RUOLI O ANCHE PER POCHE AZIONI O QUALCHE MINUTO, SENZA BISOGNO CHE SIA IO A CHIAMARVI: SE ERIS SI INSERISCE ZINHO SCALA INTERNO ED ERIS RESTA  SULLA TREQUARTI. CI PROVIAMO?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MONTI GENEROSO COME L'ULTIMA PARTITA.</a:t>
          </a:r>
          <a:r>
            <a:rPr kumimoji="0" lang="it-IT" sz="1100" b="1" i="0" u="none" strike="noStrike" kern="0" cap="small" spc="0" normalizeH="0" baseline="0" noProof="0">
              <a:ln>
                <a:noFill/>
              </a:ln>
              <a:solidFill>
                <a:prstClr val="black"/>
              </a:solidFill>
              <a:effectLst/>
              <a:uLnTx/>
              <a:uFillTx/>
              <a:latin typeface="+mn-lt"/>
              <a:ea typeface="+mn-ea"/>
              <a:cs typeface="+mn-cs"/>
            </a:rPr>
            <a:t>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DA MIGLIORARE E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18" name="CasellaDiTesto 17"/>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QUI CON LA TESTA. VIETATO PENSARE CHE SARA' FACILE. OGGI LORO GIOCHERANNO IL TUTTO PER TUTTO, QUINDI SERVE STARE CONCENTRATI: POSSIAMO BUTTARLA VIA SOLO NOI, SE SOTTOVALUTIAMO L'IMPEGNO, SE ENTRIAMO RILASSATI, SE PENSIAMO CHE SARA' FACILE. OGGI NON SARA' UNA PASSEGGIATA FICCHIAMOCELO IN ZUCCA.</a:t>
          </a:r>
        </a:p>
        <a:p>
          <a:r>
            <a:rPr lang="it-IT" sz="1100" u="none" cap="small" baseline="0">
              <a:solidFill>
                <a:schemeClr val="dk1"/>
              </a:solidFill>
              <a:latin typeface="+mn-lt"/>
              <a:ea typeface="+mn-ea"/>
              <a:cs typeface="+mn-cs"/>
            </a:rPr>
            <a:t>CUORE,  GRINTA, INTELLIGENZA COME SEMPRE. E' SOLO CON QUESTE CHE POSSIAMO SBARAZZARCI DI CHIUNQUE, SE NO SI SOCCOMBE.</a:t>
          </a:r>
        </a:p>
        <a:p>
          <a:r>
            <a:rPr lang="it-IT" sz="1100" u="none" cap="small" baseline="0">
              <a:solidFill>
                <a:schemeClr val="dk1"/>
              </a:solidFill>
              <a:latin typeface="+mn-lt"/>
              <a:ea typeface="+mn-ea"/>
              <a:cs typeface="+mn-cs"/>
            </a:rPr>
            <a:t>GUADAGNAMOCI QUELLO PER CUI E' DA AGOSTO CHE STIAMO LAVORANDO RAGAZZI:  MENTALITA' E ATTEGGIAMENTO POSITIVO QUINDI. NIENTE PUO' IMPEDIRCI DI RAGGIUNGERE IL SOGNO PERCHE' NON SIAMO INFERIORI A NESSUNO RICORDIAMOCELO. SE LASCIAMO LA' FUORI TUTTO. PER RIENTRARE QUI DENTRO DA VINCITORI DOBBIAMO DARE PIU' DI LORO, DOBBIAMO AVERE PIU' TESTA DI LORO, PIU' CATTIVERIA AGONISTICA SU OGNI PALLONE, PIU' PRECISIONE NEI PASSAGGI, PIU' VOGLIA  DI VINCERE. DOBBIAMO ESSERE PIU' SQUADRA DI LORO. </a:t>
          </a:r>
        </a:p>
        <a:p>
          <a:r>
            <a:rPr lang="it-IT" sz="1100" u="none" cap="small" baseline="0">
              <a:solidFill>
                <a:schemeClr val="dk1"/>
              </a:solidFill>
              <a:latin typeface="+mn-lt"/>
              <a:ea typeface="+mn-ea"/>
              <a:cs typeface="+mn-cs"/>
            </a:rPr>
            <a:t>OGGI DOBBIAMO ANDARE OLTRE AL SINGOLO E PENSARE DA SQUADRA. OGGI ESISTONO SOLO I SUTURA. OGGI VINCE IL COLLETTIVO.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SOLITO ATTEGGIAMENTO, DIFESA ALTA E GIRO PALLA VELOCE NELLA META' CAMPO AVVERSARIA. ABBASSARSI VUOL DIRE SOFFRIRE. VOGLIO CHE LI TENIAMO DI LA' E GIOCHIAMO NELLA LORO META' CAMPO: GIRO PALLA VELOCE, QUINDI PASSAGGI DI PRIMA O DI SECONDA. </a:t>
          </a:r>
        </a:p>
        <a:p>
          <a:r>
            <a:rPr lang="it-IT" sz="1100" u="none" cap="small" baseline="0">
              <a:solidFill>
                <a:schemeClr val="dk1"/>
              </a:solidFill>
              <a:latin typeface="+mn-lt"/>
              <a:ea typeface="+mn-ea"/>
              <a:cs typeface="+mn-cs"/>
            </a:rPr>
            <a:t>I TERZINI: SCARICO E SE HO POSSIBILITA' MI PROPONGO, VADO IN SOVRAPPOSIZIONE, NON VOGLIO VEDERE LANCI A MENO CHE PRESSATI. GIOCHIAMO COL CENTRALE DI CENTROCAMPO.</a:t>
          </a:r>
        </a:p>
        <a:p>
          <a:r>
            <a:rPr lang="it-IT" sz="1100" u="none"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r>
            <a:rPr lang="it-IT" sz="1100" u="none" cap="small" baseline="0">
              <a:solidFill>
                <a:schemeClr val="dk1"/>
              </a:solidFill>
              <a:latin typeface="+mn-lt"/>
              <a:ea typeface="+mn-ea"/>
              <a:cs typeface="+mn-cs"/>
            </a:rPr>
            <a:t>VOGLIO ZERO RISCHI SOPRATTUTTO APPENA PARTITI, SE E' IL CASO PALLA IN TRIBUNA. LAMPADINA SEMPRE ACCESA, MASSIMA ATTENZIONE IN MARCATURA E NEI FINALI DI TEMPO, OCCHI E ORECCHIE APERTI SULLE PALLE INATTIVE, DIFENDIAMO A UOMO, OGNUNO NE  BATTEZZA UNO E SE LO TIENE STRETTO.</a:t>
          </a:r>
        </a:p>
        <a:p>
          <a:r>
            <a:rPr lang="it-IT" sz="1100" u="none" cap="small" baseline="0">
              <a:solidFill>
                <a:schemeClr val="dk1"/>
              </a:solidFill>
              <a:latin typeface="+mn-lt"/>
              <a:ea typeface="+mn-ea"/>
              <a:cs typeface="+mn-cs"/>
            </a:rPr>
            <a:t>CAP HAI PIEDE E TESTA PER FARE IL REGISTA ARRETRATO, QUINDI PROVA SE C'E' SPAZIO L'IMBECCATA PER PAOLO O LA VERTICALE PER LE PUNTE.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VITTO, DUE TOCCHI E VIA, NON DI PIU'. VELOCIZZA LETTURA E TEMPO DELLA GIOCATA. SE GIOCANO COME ALL'ANDATA HAI SPAZIO. CERCA DI METTERE IN MOVIMENTO ERIS E DI PROVARE A VERTICALIZZARE PER LE PUNTE O GLI INSERIMENTI OLTRE LE PUNTE, SCAVALCANDO LA LORO DIFESA.</a:t>
          </a:r>
        </a:p>
        <a:p>
          <a:r>
            <a:rPr lang="it-IT" sz="1100" u="none" cap="small" baseline="0">
              <a:solidFill>
                <a:schemeClr val="dk1"/>
              </a:solidFill>
              <a:latin typeface="+mn-lt"/>
              <a:ea typeface="+mn-ea"/>
              <a:cs typeface="+mn-cs"/>
            </a:rPr>
            <a:t>IMPORTANTE LA POSIZIONE: MOVIMENTI IN ORIZZONTALE E MAI IN VERTICALE (NON FARTI TIRARE FUORI POSIZIONE) GIOCATE SEMPLICI E VELOCI.</a:t>
          </a:r>
        </a:p>
        <a:p>
          <a:r>
            <a:rPr lang="it-IT" sz="1100" u="none" cap="small" baseline="0">
              <a:solidFill>
                <a:schemeClr val="dk1"/>
              </a:solidFill>
              <a:latin typeface="+mn-lt"/>
              <a:ea typeface="+mn-ea"/>
              <a:cs typeface="+mn-cs"/>
            </a:rPr>
            <a:t>I DUE INTERNI, INTELLIGENZA E QUANTITA': VOGLIO TANTA GRINTA OGGI DA VOI DUE, SIETE IL MOTORE DELLA SQUADRA, VI VOGLIO CATTIVI E CON LA BAVA ALLA BOCCA. A SINISTRA ABBIAMO ERIS, CERCHIAMOLO, OGGI GIOCA PIU' ARRETRATO PERCHE' COSI' TOCCA PIU' PALLONI ED E' PIU' AL CENTRO DEL GIOCO. ABBIAMO TANTA QUALITA' CON LUI IN MEZZO: E' FONDAMENTALE NON PERDERE PALLE BANALI SOPRATTUTTO IN DISIMPEGNO SERVE PRECISIONE. SE PRENDIAMO RIPARTENZE SI RISCHIA. </a:t>
          </a:r>
        </a:p>
        <a:p>
          <a:r>
            <a:rPr lang="it-IT" sz="1100" u="none" cap="small" baseline="0">
              <a:solidFill>
                <a:schemeClr val="dk1"/>
              </a:solidFill>
              <a:latin typeface="+mn-lt"/>
              <a:ea typeface="+mn-ea"/>
              <a:cs typeface="+mn-cs"/>
            </a:rPr>
            <a:t>VERTICALIZZIAMO AL MOMENTO GIUSTO, SENZA FRETTA, SERVIAMOLA LA PUNTA  QUANDO CI FA IL MOVIMENTO. DOBBIAMO ESSERE LUCIDI IN OGNI SITUAZIONE, SOPRATTUTTO IN FASE DI DISIMPEGNO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TREQUARTI: PAOLO, MASSIMA LIBERTA' DI MOVIMENTO. VA CERCATO SPESSO PAOLO, E' LUI CHE DEVE METTERE IN MOVIMENTO LE PUNTE. ANCHE NCON PALLE ALTE, PER LA SPIZZATA. TU FATTI VEDERE, CREA SPAZIO COL TUO MOVIMENTO E DI PALLONI GIOCABILI NE AVRAI. NEGLI ULTIMI 20/25 METRI VOGLIO IL DRIBBLING SENZA PAURA E LA FINALIZZAZIONE VELOCE CHE SIA IL CROSS, L'UNO-DUE O IL TIRO. </a:t>
          </a:r>
        </a:p>
        <a:p>
          <a:r>
            <a:rPr lang="it-IT" sz="1100" u="none" cap="small" baseline="0">
              <a:solidFill>
                <a:schemeClr val="dk1"/>
              </a:solidFill>
              <a:latin typeface="+mn-lt"/>
              <a:ea typeface="+mn-ea"/>
              <a:cs typeface="+mn-cs"/>
            </a:rPr>
            <a:t>VAI IN APPOGGIO PER LA GIOCATA DELLA PUNTA: CERCA SEMPRE LA GIOCATA VELOCE MAGARI IN PROFONDITA' PER IL TAGLIO O PER LA CHIUSURA DI UN TRIANGOLO. </a:t>
          </a:r>
        </a:p>
        <a:p>
          <a:r>
            <a:rPr lang="it-IT" sz="1100" u="none" cap="small" baseline="0">
              <a:solidFill>
                <a:schemeClr val="dk1"/>
              </a:solidFill>
              <a:latin typeface="+mn-lt"/>
              <a:ea typeface="+mn-ea"/>
              <a:cs typeface="+mn-cs"/>
            </a:rPr>
            <a:t>E' FONDAMENTALE CHE NON ESCI DAL GIOCO. </a:t>
          </a:r>
        </a:p>
        <a:p>
          <a:r>
            <a:rPr lang="it-IT" sz="1100" u="none" cap="small" baseline="0">
              <a:solidFill>
                <a:schemeClr val="dk1"/>
              </a:solidFill>
              <a:latin typeface="+mn-lt"/>
              <a:ea typeface="+mn-ea"/>
              <a:cs typeface="+mn-cs"/>
            </a:rPr>
            <a:t>SE ERIS SALE COPRI TU.</a:t>
          </a:r>
        </a:p>
        <a:p>
          <a:r>
            <a:rPr lang="it-IT" sz="1100" u="none" cap="small" baseline="0">
              <a:solidFill>
                <a:schemeClr val="dk1"/>
              </a:solidFill>
              <a:latin typeface="+mn-lt"/>
              <a:ea typeface="+mn-ea"/>
              <a:cs typeface="+mn-cs"/>
            </a:rPr>
            <a:t>SCALI A  A DAR FASTIDIO AL LORO CENTRALE DI CENTROCAMPO IN FASE DI NON POSSESSO, E' IMPORTANTE QUESTA FASE, CHIARO?  </a:t>
          </a:r>
        </a:p>
        <a:p>
          <a:r>
            <a:rPr lang="it-IT" sz="1100" u="none" cap="small" baseline="0">
              <a:solidFill>
                <a:schemeClr val="dk1"/>
              </a:solidFill>
              <a:latin typeface="+mn-lt"/>
              <a:ea typeface="+mn-ea"/>
              <a:cs typeface="+mn-cs"/>
            </a:rPr>
            <a:t>ESCI IN PRESSING SUI CENTRALI DIFENSIVI SE PARTONO DA LI', LE PUNTE STANNO TRA IL CENTRALE ED IL TERZINO.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ABBIAMO DUE PUNTE OGGI, BREV PUNTO DI RIFERIMENTO CENTRALE, E LUZ CHE SVARIA CON LA MASSIMA LIBERTA' DI MOVIMENTO SU TUTTO IL FRONTE OFFENSIVO. LUCIO GENEROSO COME L'ULTIMA PARTITA. CERCALA LA PROFONDITA, MOVIMENTO IN ORIZZONTALE POI INSERIMENTO DIETRO LA PUNTA.</a:t>
          </a:r>
        </a:p>
        <a:p>
          <a:r>
            <a:rPr lang="it-IT" sz="1100" u="none" cap="small" baseline="0">
              <a:solidFill>
                <a:schemeClr val="dk1"/>
              </a:solidFill>
              <a:latin typeface="+mn-lt"/>
              <a:ea typeface="+mn-ea"/>
              <a:cs typeface="+mn-cs"/>
            </a:rPr>
            <a:t>COSA DA MIGLIORARE E FONDAMENTALE: TENERE SU IL PALLONE COSI' FACCIAMO RESPIRARE LA SQUADRA E CONQUISTARE PUNIZIONI O CORNER PER I NOSTRI CECCHINI.</a:t>
          </a:r>
        </a:p>
        <a:p>
          <a:r>
            <a:rPr lang="it-IT" sz="1100" u="none" cap="small" baseline="0">
              <a:solidFill>
                <a:schemeClr val="dk1"/>
              </a:solidFill>
              <a:latin typeface="+mn-lt"/>
              <a:ea typeface="+mn-ea"/>
              <a:cs typeface="+mn-cs"/>
            </a:rPr>
            <a:t>LI' DAVANTI RICORDATEVI CHE CON LA GIOCATA SEMPLICE SPESSO SI ARRIVA IN PORTA: UNO-DUE E TIRO, TRIANGOLO, TAGLIO FATTO BENE. DAL LIMITE SI TIRA. RICORDATE CHE I PRIMI DIFENSORI SIETE VOI:  SUI CENTRALI ESCE ERIS MENTRE LE DUE PUNTE ESCONO EVENTUALMENTE TRA CENTRALI E TERZINI. VOGLIO QUESTA FASE FATTA AL MEGLIO PERCHE' PRIMA RECUPERIAMO PALLA MEGLIO E' E SE LO FACCIAMO IL PIU' ALTO POSSIBILE SIAMO PIU' VICINI ALLA LORO PORTA E PIU' LONTANI DALLA NOSTRA. </a:t>
          </a:r>
        </a:p>
        <a:p>
          <a:r>
            <a:rPr lang="it-IT" sz="1100" u="none" cap="small" baseline="0">
              <a:solidFill>
                <a:schemeClr val="dk1"/>
              </a:solidFill>
              <a:latin typeface="+mn-lt"/>
              <a:ea typeface="+mn-ea"/>
              <a:cs typeface="+mn-cs"/>
            </a:rPr>
            <a:t>ALTERNATI RIENTRATE A SALTARE IN AREA SULLE PALLE INATTIVE A SFAVORE. SE RECUPERIAMO PALLA PRONTI A SFRUTTARE LA RIPARTENZA IN VELOCITA'.</a:t>
          </a:r>
        </a:p>
        <a:p>
          <a:r>
            <a:rPr lang="it-IT" sz="1100" u="none" cap="small" baseline="0">
              <a:solidFill>
                <a:schemeClr val="dk1"/>
              </a:solidFill>
              <a:latin typeface="+mn-lt"/>
              <a:ea typeface="+mn-ea"/>
              <a:cs typeface="+mn-cs"/>
            </a:rPr>
            <a:t>IN QUESTE PARTITE NON CI CAPITERANNO MOLTE OCCASIONI, QUELLE CHE CAPITANO VANNO SFRUTTATE. </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ERIS/VITTO</a:t>
          </a:r>
        </a:p>
        <a:p>
          <a:r>
            <a:rPr lang="it-IT" sz="1100" u="none" cap="small" baseline="0">
              <a:solidFill>
                <a:schemeClr val="dk1"/>
              </a:solidFill>
              <a:latin typeface="+mn-lt"/>
              <a:ea typeface="+mn-ea"/>
              <a:cs typeface="+mn-cs"/>
            </a:rPr>
            <a:t>-PUNIZIONI:  ERIS (SE DI SECONDA QUELLO SCHEMA FATTO VEDERE DA WALLY...)</a:t>
          </a:r>
        </a:p>
        <a:p>
          <a:r>
            <a:rPr lang="it-IT" sz="1100" u="none" cap="small" baseline="0">
              <a:solidFill>
                <a:schemeClr val="dk1"/>
              </a:solidFill>
              <a:latin typeface="+mn-lt"/>
              <a:ea typeface="+mn-ea"/>
              <a:cs typeface="+mn-cs"/>
            </a:rPr>
            <a:t>- ANGOLI: SCHEMA</a:t>
          </a:r>
        </a:p>
        <a:p>
          <a:r>
            <a:rPr lang="it-IT" sz="1100" u="none" cap="small" baseline="0">
              <a:solidFill>
                <a:schemeClr val="dk1"/>
              </a:solidFill>
              <a:latin typeface="+mn-lt"/>
              <a:ea typeface="+mn-ea"/>
              <a:cs typeface="+mn-cs"/>
            </a:rPr>
            <a:t>- DIFFIDATI: -</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RISCALDAMENTO FATTO BENE,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CON PONTEVECCHIO E VITTORIE NEL SECONDO TEMPO (ARCICADE')</a:t>
          </a:r>
        </a:p>
        <a:p>
          <a:r>
            <a:rPr lang="it-IT" sz="1100" u="none" cap="small" baseline="0">
              <a:solidFill>
                <a:schemeClr val="dk1"/>
              </a:solidFill>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18" name="CasellaDiTesto 17"/>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TESTA QUI RAGAZZI: PROVIAMO AD ARRIVARE IN FONDO ANCHE IN QUESTA COMPETIZIONE CORAGGIO! OGGI DUE RISULTATI SU TRE CI PERMETTONO DI ANDARE AVANTI, CON UN PARI ANDIAMO AGLI OTTAVI, VINCENDO ANDIAMO DIRETTAMENTE AI QUARTI.</a:t>
          </a:r>
        </a:p>
        <a:p>
          <a:r>
            <a:rPr lang="it-IT" sz="1100" u="none" cap="small" baseline="0">
              <a:solidFill>
                <a:schemeClr val="dk1"/>
              </a:solidFill>
              <a:latin typeface="+mn-lt"/>
              <a:ea typeface="+mn-ea"/>
              <a:cs typeface="+mn-cs"/>
            </a:rPr>
            <a:t>VIETATO SBAGLIARE L'APPROCCIO O PENSARE GIA' A SABATO.</a:t>
          </a:r>
        </a:p>
        <a:p>
          <a:r>
            <a:rPr lang="it-IT" sz="1100" u="none" cap="small" baseline="0">
              <a:solidFill>
                <a:schemeClr val="dk1"/>
              </a:solidFill>
              <a:latin typeface="+mn-lt"/>
              <a:ea typeface="+mn-ea"/>
              <a:cs typeface="+mn-cs"/>
            </a:rPr>
            <a:t>CUORE, GRINTA, TESTA RAGAZZI. CONTINUIAMO AD ESSERE IN BOLLA E CONCENTRATI, E' UN ATTIMO PERDERE DI VISTA L'OBBIETTIVO. </a:t>
          </a:r>
          <a:r>
            <a:rPr lang="it-IT" sz="1100" b="1" u="none" cap="small" baseline="0">
              <a:solidFill>
                <a:schemeClr val="dk1"/>
              </a:solidFill>
              <a:latin typeface="+mn-lt"/>
              <a:ea typeface="+mn-ea"/>
              <a:cs typeface="+mn-cs"/>
            </a:rPr>
            <a:t>OGGI SI GIOCA PER ENTRARE NELLA STORIA RAGAZZI. NESSUNO E' IN GARA SU TRE FRONTI. DOBBIAMO ANDARE AVANTI E CERCARE DI RAGGIUNGERE IL SOGNO PERCHE' NON SIAMO INFERIORI A NESSUNO SE LASCIAMO LA' FUORI TUTTO. OGGI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TESTA </a:t>
          </a:r>
          <a:r>
            <a:rPr lang="it-IT" sz="1100" u="none" cap="small" baseline="0">
              <a:solidFill>
                <a:schemeClr val="dk1"/>
              </a:solidFill>
              <a:latin typeface="+mn-lt"/>
              <a:ea typeface="+mn-ea"/>
              <a:cs typeface="+mn-cs"/>
            </a:rPr>
            <a:t>E NON CASCARE IN PROVOCAZIONI. IN CASO DI ARBITRAGGIO SFAVOREVOLE LASCIAMO PARLARE IL CAPITANO. NON VOGLIO USCITE SOPRA LE RIGHE ED IL RISCHIO DI SQUALIFICHE A TEMPO, CHE POSSONO PRIVARMI E PRIVARVI DI PARTECIPARE ALLE SEMIFINALI O ALLE FINALI.</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AVVERSARIANON ABBASSIAMOCI O SCHIACCIAMOCI. VITTO E FLACO SIETE VOI A DOVER DARE LE MISURE. VOGLIO CHE LI TENIAMO DI LA' E GIOCHIAMO NELLA LORO META' CAMPO: GIRO PALLA VELOCE, QUINDI PASSAGGI DI PRIMA O DI SECONDA. ROBBY IN MARCATURA MI RACCOMANDO, PULITO E DECISO. ASCOLTA I TUOI COMPAGNI. NON FARE FALLI STUPIDI. L'ALTRA SERA SEI ENTRATO SU UN AVVERSARIO CHE ERA SPALLE GIRATE ALLA PORTA VICINO ALLA BANDIERA DEL CORNER.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NON VOGLIO VEDERE LANCI A MENO CHE PRESSATI.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VERTICALIZZIAMO AL MOMENTO GIUSTO, SENZA FRETTA, SERVIAMOLA LA PUNTA  QUANDO CI FA IL MOVIMENTO. DOBBIAMO ESSERE LUCIDI IN OGNI SITUAZIONE, SOPRATTUTTO IN FASE DI DISIMPEGNO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ZI, MASSIMA LIBERTA' DI MOVIMENTO. ZI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CELLOLO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MONTI GENEROSO COME L'ULTIMA PARTITA.</a:t>
          </a:r>
          <a:r>
            <a:rPr kumimoji="0" lang="it-IT" sz="1100" b="1" i="0" u="none" strike="noStrike" kern="0" cap="small" spc="0" normalizeH="0" baseline="0" noProof="0">
              <a:ln>
                <a:noFill/>
              </a:ln>
              <a:solidFill>
                <a:prstClr val="black"/>
              </a:solidFill>
              <a:effectLst/>
              <a:uLnTx/>
              <a:uFillTx/>
              <a:latin typeface="+mn-lt"/>
              <a:ea typeface="+mn-ea"/>
              <a:cs typeface="+mn-cs"/>
            </a:rPr>
            <a:t>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DA MIGLIORARE E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7831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85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735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536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307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544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16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35" name="CasellaDiTesto 34"/>
        <xdr:cNvSpPr txBox="1"/>
      </xdr:nvSpPr>
      <xdr:spPr>
        <a:xfrm>
          <a:off x="47625" y="381001"/>
          <a:ext cx="5153025" cy="25850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E' TUTTO L'ANNO CHE FACCIAMO ALLENAMENTO, 46 ALLENAMENTI DA AGOSTO A GIUGNO... SOLE , CALDO, FREDDO, PIOGGIA, NEVE...PER ARRIVARE OGGI QUI SU QUESTO CAMPO A GIOCARCI LA FINALE. NON CI GIRO INTORNO: POTREBBE ESSERE L'ULTIMA PARTITA DI QUEST'ANNO, FISSIAMOLO IN TESTA, E' UNA SEMIFINALE, I NOSTRI AVVERSARI SONO TOSTI E POTREBBE CAPITARE... MA NON OGGI E NON QUI. E SAPETE PERCHE'? VI RIPETO QUELLO CHE VI HO DETTO SUBITO DOPO LA FINALE REGIONALE: SE GIOCATE CON IL CUORE E LA GRINTA VISTI QUELLA SERA, OTTERRETE QUELLO CHE MERITATE... ED IO SO CHE STASERA SCENDERETE TUTTI IN CAMPO CON QUELLA RABBIA E QUELLA VOGLIA DI DIMOSTRARE CHI SIAMO! </a:t>
          </a:r>
        </a:p>
        <a:p>
          <a:r>
            <a:rPr lang="it-IT" sz="1100" u="none" cap="small" baseline="0">
              <a:solidFill>
                <a:schemeClr val="dk1"/>
              </a:solidFill>
              <a:latin typeface="+mn-lt"/>
              <a:ea typeface="+mn-ea"/>
              <a:cs typeface="+mn-cs"/>
            </a:rPr>
            <a:t>RICORDATEVI IN OGNI CONTRASTO, IN OGNI GIOCATA, IN OGNI COLPO DI TESTA, DI TUTTI I SACRIFICI CHE CI HANNO PERMESSO DI ESSERE QUI OGGI. ORA E' TEMPO DI CORRERE E DI DARE TUTTO RAGAZZI: DOBBIAMO LASCIARE I POLMONI ED I MUSCOLI SUL CAMPO. </a:t>
          </a:r>
          <a:r>
            <a:rPr lang="it-IT" sz="1100" b="1" u="none" cap="small" baseline="0">
              <a:solidFill>
                <a:schemeClr val="dk1"/>
              </a:solidFill>
              <a:latin typeface="+mn-lt"/>
              <a:ea typeface="+mn-ea"/>
              <a:cs typeface="+mn-cs"/>
            </a:rPr>
            <a:t>NIENTE, NEANCHE LE ASSENZE O GLI ACCIACCHI POSSONO IMPEDIRCI DI RAGGIUNGERE IL SOGNO PERCHE' NON SIAMO INFERIORI A NESSUNO SE LASCIAMO LA' FUORI TUTTO. </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NON ABBASSIAMOCI TROPPO A RIDOSSO DELLA NOSTRA AREA MA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PALLA SE RIUSCIAMO A TENERLE NELLA LORO META' CAMPO E' MEGLIO. DAVANTI HANNO DUE ATTACCANTI TECNICI, ENTRAMBE MANCINI (RICORDIAMOCELO), ALBERICI IL 9 (GIOCA CENTRALE) E DOMINGUEZ (GIOCA SULLA SINISTRA) IL 10.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OGGI E' NECESSARIO ESSERE PULITI E DECISI, NON CONCEDERE PUNIZIONI O METRI A QUESTA GENTE QUA.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CAP REGISTA ARRETRATO: PROVALA SPESSO SE C'E' SPAZIO L'IMBECCATA PER ERIS O DIRETTAMENTE PER LUCIO.</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VITTO DAVANTI ALLA DIFESA, WALLY A DESTRA E FLACO A SINISTRA, ZINHO IN MEZZO A LORO DUE.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LORO GIOCANO CON UN TREQUARTISTA CHE CORRE COME UN DANNATO SU CHI HA LA PALLA, QUINDI E' NECESSARIO RIDURRE AL MINIMO IL TEMPO DELLA GIOCATA, CHE DEVE ESSERE FATTA DI PRIMA O SECONDA. ABBIAMO I PIEDI PER GIOCARE IL PALLONE. LIMITIAMO AL MINIMO L'IMPRECISIONE IN DISIMPEGNO PERCHE SE RIPARTONO SONO PERICOLOSI. VOGLIO GIOCATE SEMPLICI E VELOCI.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 DX LORO HANNO ALOI E A SINISTRA LO SAMBA, ENTRAMBE VELOCI, LO SAMBA DI PIU'. TENDONO A GIOCARE PARECCHIO A SINISTRA, DOVE LO SAMBA E DOMINGUEZ FORMANO UNA BUONISSIMA COPPIA, SI CERCANO SPESSO. LO SAMBA TI PUNTA E TENDE A RIENTRARE VERSO IL CENTRO, PER POI SCARICARE PALLA, RICORDIAMOCELO.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ATTENZIONE AI CAMBI CAMPO, LO PROVANO SPESSO.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IL CENTROCAMPO OGGI SARA' DECISIVO PER SPOSTARE GLI EQUILIBRI DELLA SFIDA: VOGLIO TANTA GRINTA VI VOGLIO CATTIVI E CON LA BAVA ALLA BOCCA.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RICORDIAMOCI DI QUELLO CHE VI HO DETTO IN ALLENAMENTO: VANNO IN DIFFICOLTA' SE ATTACCATI CON PALLE ALTE DIETRO LA DIFESA, QUINDI VERTICALIZZIAMO DIETRO LA LINEA, GIOCHIAMO NELLO SPAZIO DOVE PUO' INSERIRSI LUCIO IN VELOCITA': NON SONO DEI FULMINI DIETRO ANZI...DOBBIAMO SFRUTTARE I LORO PUNTI DEBOLI E QUESTO E' UNO DI QUELLI. SE RECUPERIAMO PALLA SIAMO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FLACO DA TE MI ASPETTO QUALCHE BUON INSERIMENTO PIAZZATO AL MOMENTO GIUSTO: HAI LA GAMBA ED IL FIATO PER FARE LA DIFFERENZA A SINISTRA.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CON UN UNICO OBBLIGO: CORRERE E FARTI VEDERE, HAI LA TECNICA NECESSARIA PER RISOLVERE LA PARTITA SERVE LO SCATTO A LIVELLO MENTALE ADESSO, TRASFORMA IL NERVOSISMO, LE PAROLE, IN ENERGIA POSITIVA, ENERGIA DA TRASMETTERE AI COMPAGNI. PUOI ESSERE LEADER DI QUESTO GRUPPO, LIBERA LA MENTE E CARICARTI LA SQUADRA SULLE SPALLE.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LA TUA PARTITA: HAI LA CAPACITA' PER METTERE IN PORTA LUCIO, CREATI LO SPAZIO DI GIOCATA, VAI IN APPOGGIO PER LA GIOCATA E CERCA LA GIOCATA VELOCE, L'1/2,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GIOCA NELLO STRETTO, SEMPLICE NON LEZIOSO, LA SEMPLICITA' E' MENO SPETTACOLARE FORSE MA RENDE DI PIU. E TIRA,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UNICO DIKTAT TATTICO: IL LORO CENTRALE, IL 4, VA A PRENDERE PALLA, TU SEI IL PRIMO A DARGLI FASTIDIO E ZINHO IN SECONDA BATTUTA: </a:t>
          </a:r>
          <a:r>
            <a:rPr kumimoji="0" lang="it-IT" sz="1100" b="0" i="0" u="none" strike="noStrike" kern="0" cap="small" spc="0" normalizeH="0" baseline="0" noProof="0">
              <a:ln>
                <a:noFill/>
              </a:ln>
              <a:solidFill>
                <a:prstClr val="black"/>
              </a:solidFill>
              <a:effectLst/>
              <a:uLnTx/>
              <a:uFillTx/>
              <a:latin typeface="+mn-lt"/>
              <a:ea typeface="+mn-ea"/>
              <a:cs typeface="+mn-cs"/>
            </a:rPr>
            <a:t>E' IMPORTANTE QUESTA FASE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LORO DIFFICILMENTE LANCIANO DA DIETRO MA SCARICANO SUL CENTRALE, SE RIESCI A CAPIRE I TEMPI PUOI PROVARE L'ANTICIPO.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LUZ A FARE REPARTO E DOBBIAMO CERCARLO IN PROFONDITA': </a:t>
          </a:r>
          <a:r>
            <a:rPr kumimoji="0" lang="it-IT" sz="1100" b="0" i="0" u="none" strike="noStrike" kern="0" cap="small" spc="0" normalizeH="0" baseline="0" noProof="0">
              <a:ln>
                <a:noFill/>
              </a:ln>
              <a:solidFill>
                <a:prstClr val="black"/>
              </a:solidFill>
              <a:effectLst/>
              <a:uLnTx/>
              <a:uFillTx/>
              <a:latin typeface="+mn-lt"/>
              <a:ea typeface="+mn-ea"/>
              <a:cs typeface="+mn-cs"/>
            </a:rPr>
            <a:t>CI RICORDIAMO TUTTI IL GOL CHE HA FATTO A MELETOLE? E' NECESSARIO METTERLO IN QUELLE CONDIZIONI PERCHE' SIA LETALE. LA PALLA NON GLI VA GIOCATA SUI PIEDI MA IN MODO CHE LUI POSSA ANDARE A PRENDERLA, POSSIBILMENTE DIETRO LA LINEA DIFENSIVA E NELLA CORSIA CENTRALE DEL CAMPO: LUZ MOVIMENTO A RICCIOLO, VIENE INCONTRO SCARICHI E VAI: E' LI' CHE POSSIAMO FARGLI MALE CON LUZ. METTERLO NELLE CONDIZIONI DI SFRUTTARE LA VELOCITA'.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UN CONCETTO SEMPLICE. PALLA NELLA ZONA DIETRO LA DIFESA, LUZ HA LA VELOCITA' PER ANDARLA A PRENDERE.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LUZ, TU DEVI ANDARCI IN QUELLA ZONA PERO', PROVA A NON DARE RIFERIMENTI, A PARTIRE LARGO PER POI TAGLIARE DENTRO, A VOLTE DA SX ALTRE DA DX,  MOVIMENTO IN ORIZZONTALE POI TI BUTTI DENTRO.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QUESTA L'IDEA DI GIOCO CHE VORREI PROVASSIMO OGGI.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LORO DIFESA E' STATICA E NON ALTA, I TERZINI RARAMENTE SOVRAPPONGONO.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SUI CALCI PIAZZATI VANNO IN DIFFICOLTA'.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PERTANTO DAVANTI, OBBLIGATORIO TENERE SU IL PALLONE X FARE RESPIRARE LA SQUADRA E CONQUISTARE PUNIZIONI O CORNER PER I NOSTRI CECCHINI.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UNO-DUE E TIRO, TRIANGOLO, TAGLIO FATTO BENE. DAL LIMITE SI TIRA. RICORDATE CHE I PRIMI DIFENSORI SIETE VOI:  SUI CENTRALI ESCE ERIS MENTRE LE DUE PUNTE ESCONO EVENTUALMENTE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BREV, LUZ ED ERIS, 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ZINHO/ERIS</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IDEM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ERIS (PER LORO DOMINGUEZ)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ALTO MORALE TRUPPA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VIETATO CALARE DI TESTA: CONCENTRAZIONE ALTA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DELLA PALLA 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PIU' FURBIZIA, GUADAGNIAMOCI ANGOLI E CALCI PIAZZATI, POSSIAMO FARGLI MALE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TENERE SU LA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(AMBROSIANA)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NON MOLLARE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USCIAMO SEMPRE NELLA RIPRESA NOI, FISICAMENTE SIAMO PRONTI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USARE LA TESTA. RIFIATARE.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159</xdr:row>
      <xdr:rowOff>9525</xdr:rowOff>
    </xdr:to>
    <xdr:sp macro="" textlink="">
      <xdr:nvSpPr>
        <xdr:cNvPr id="35" name="CasellaDiTesto 34"/>
        <xdr:cNvSpPr txBox="1"/>
      </xdr:nvSpPr>
      <xdr:spPr>
        <a:xfrm>
          <a:off x="47625" y="381001"/>
          <a:ext cx="5153025" cy="25688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DA OGNI SCONFITTA BISOGNA COGLIERE UN INSEGNAMENTO: QUANTO CAPITATO MERCOLEDI' CI INSEGNA CHE SENZA CUORE E SENZA GRINTA NON SI VA DA NESSUNA PARTE. SE SIAMO ARRIVATI OGGI QUI E' PERCHE' CE LO SIAMO MERITATO: CORRENDO PIU' DEGLI ALTRI E METTENDOCI PIU' CUORE DEGLI ALTRI, NULLA CI E' STATO REGALATO. ANCHE ORA E' TEMPO DI CORRERE E DI DARE TUTTO: DOBBIAMO DARE TUTTO RAGAZZI. UN GIOCATORE, OGNUNO DI NOI IN QUESTA STANZA, DA SOLO, NON E' NESSUNO, HA BISOGNO DEI SUOI COMPAGNI DI SQUADRA: SIAMO QUI PER AIUTARCI A VICENDA PERCHE' SIAMO UNA COSA SOLA.   Come si svilupperà il nostro gioco? Semplice, quando abbiamo la palla, non la possiamo perdere. Qualora ciò dovesse accadere, dovremo correre e recuperarla. È tutto qui, in fondo</a:t>
          </a:r>
        </a:p>
        <a:p>
          <a:r>
            <a:rPr lang="it-IT" sz="1100" u="none" cap="small" baseline="0">
              <a:solidFill>
                <a:schemeClr val="dk1"/>
              </a:solidFill>
              <a:latin typeface="+mn-lt"/>
              <a:ea typeface="+mn-ea"/>
              <a:cs typeface="+mn-cs"/>
            </a:rPr>
            <a:t>SECONDA COSA: SE CI METTIAMO IL CUORE, LA GRINTA, L'INTELLIGENZA VISTI A PORTOVERRARA, QUESTI SARANNO SOLO 70 MINUTI CHE CI SEPARANO DALLA FINALISSIMA, STATENE CERTI. MA SE ENTRIAMO IN CAMPO MOLLI COME CON IL LA VECCHIA ALLORA DOBBIAMO PROCCUPARCI.</a:t>
          </a:r>
        </a:p>
        <a:p>
          <a:r>
            <a:rPr lang="it-IT" sz="1100" b="1" u="none" cap="small" baseline="0">
              <a:solidFill>
                <a:schemeClr val="dk1"/>
              </a:solidFill>
              <a:latin typeface="+mn-lt"/>
              <a:ea typeface="+mn-ea"/>
              <a:cs typeface="+mn-cs"/>
            </a:rPr>
            <a:t>OGGI SI FA LA STORIA DEI SUTURA. VINCERE LA FINALE REGIONALE DIPENDE SOLO DA NOI, DALLA MENTALITA' E DALL'ATTEGGIAMENTO CHE METTEREMO IN CAMPO. NIENTE, NEANCHE LE ASSENZE O GLI ACCIACCHI POSSONO IMPEDIRCI DI RAGGIUNGERE IL SOGNO PERCHE' NON SIAMO INFERIORI A NESSUNO SE LASCIAMO LA' FUORI TUTTO. PER RIENTRARE QUI DENTRO DA VINCITORI 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ESISTONO SOLO I SUTURA. </a:t>
          </a:r>
          <a:r>
            <a:rPr lang="it-IT" sz="1100" b="1" u="none" cap="small" baseline="0">
              <a:solidFill>
                <a:schemeClr val="dk1"/>
              </a:solidFill>
              <a:latin typeface="+mn-lt"/>
              <a:ea typeface="+mn-ea"/>
              <a:cs typeface="+mn-cs"/>
            </a:rPr>
            <a:t>OGGI VINCE IL COLLETTIVO</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NON ABBASSIAMOCI TROPPO A RIDOSSO DELLA NOSTRA AREA MA SE RIUSCIAMO STIAMO A DIFESA ALTA E SE RIUSCIAMO LI TENIAMO DI LA' E GIOCHIAMO NELLA LORO META' CAMPO. ATTENZIONE AL GIRO PALLA SE FATTO LO FACCIAMO VELOCE, QUINDI PASSAGGI DI PRIMA O DI SECONDA. IN MARCATURA MI RACCOMANDO, PULITI E DECISI. ATTACCATI SULLE RIMESSE E SUI CORNER, OGGI NON BISOGNA LASCIARGLI MEZZO METRO A QUESTI QUA.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NON VOGLIO VEDERE LANCI A MENO CHE PRESSATI.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PAOLO O LA VERTICALE PER LA PUNTA.</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UN CENTROCAMPO PIU' FOLTO, COME A PORTOVERRARA SECONDO TEMPO. MA NON VUOL DIRE CHE SAREMO MENO PERICOLOSI. VITTO DAVANTI ALLA DIFESA, (SE GIOCANO CON L'UOMO TRA LE LINEE TE NE OCCUPI TU). DAVANTI A LUI GIOCHIAMO CON TRE CENTROCAMPISTI, WALLY - CAP - FLACO. OGGI GIOCANDO CON IL BREV UNICA PUNTA, C'E' BISOGNO DI PIAZZARE QUALCHE INSERIMENTO FATTO AL MOMENTO GIUSTO, SOPRATTUTTO TU FLACO. CERCA DI PROVARE L'INSERIMENTO.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ABBIAMO IL CAP IN UNA POSIZIONE IMPORTANTE: DA TE VOGLIO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CON LA BAVA ALLA BOCCA.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VERTICALIZZIAMO AL MOMENTO GIUSTO, SENZA FRETTA, SERVIAMOLA LA PUNTA  QUANDO CI FA IL MOVIMENTO. DOBBIAMO ESSERE LUCIDI IN OGNI SITUAZIONE, SOPRATTUTTO IN FASE DI DISIMPEGNO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PAOLO, MASSIMA LIBERTA' DI MOVIMENTO. SEI IN APPOGGIO AL BREV,  HAI LA CAPACITA' PER INSERIRTI, CREA SPAZIO COL TUO MOVIMENTO PER EVENTUALI INSERIMENTI DA DIETRO. CERCA DI NON LASCIARE IL BREV DA SOLO, MA SE RIUSCITE PROVATE A GIOCARE NELLO STRETTO, VAI IN APPOGGIO PER LA GIOCATA E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TERZINI SE PARTONO DA LI', BREV ESCE SUI CENTRALI.  RIENTRI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BREV UNICO PUNTO DI RIFERIMENTO, </a:t>
          </a:r>
          <a:r>
            <a:rPr kumimoji="0" lang="it-IT" sz="1100" b="0" i="0" u="none" strike="noStrike" kern="0" cap="small" spc="0" normalizeH="0" baseline="0" noProof="0">
              <a:ln>
                <a:noFill/>
              </a:ln>
              <a:solidFill>
                <a:prstClr val="black"/>
              </a:solidFill>
              <a:effectLst/>
              <a:uLnTx/>
              <a:uFillTx/>
              <a:latin typeface="+mn-lt"/>
              <a:ea typeface="+mn-ea"/>
              <a:cs typeface="+mn-cs"/>
            </a:rPr>
            <a:t>MASSIMA LIBERTA' DI MOVIMENTO SU TUTTO IL FRONTE OFFENSIVO.DIETRO DI LUI E' NECESSARIO CHE CI SIA L'ADEGUATO SOSTEGNO PERO'. PAOLO, BULGA, IL CAP, SE C'E' LA POSSIBILITA' DEVONO INSERIRSI A CERCARE L'APPOGGIO</a:t>
          </a:r>
          <a:r>
            <a:rPr kumimoji="0" lang="it-IT" sz="1100" b="1" i="0" u="none" strike="noStrike" kern="0" cap="small" spc="0" normalizeH="0" baseline="0" noProof="0">
              <a:ln>
                <a:noFill/>
              </a:ln>
              <a:solidFill>
                <a:prstClr val="black"/>
              </a:solidFill>
              <a:effectLst/>
              <a:uLnTx/>
              <a:uFillTx/>
              <a:latin typeface="+mn-lt"/>
              <a:ea typeface="+mn-ea"/>
              <a:cs typeface="+mn-cs"/>
            </a:rPr>
            <a:t> O LA PROFONDITA'.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DA MIGLIORARE E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1" i="0" u="none" strike="noStrike" kern="0" cap="none"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PAOLO/VITTO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PAOLO/CAP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(AMBROSIANA)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60</xdr:row>
      <xdr:rowOff>133350</xdr:rowOff>
    </xdr:to>
    <xdr:sp macro="" textlink="">
      <xdr:nvSpPr>
        <xdr:cNvPr id="2" name="CasellaDiTesto 1"/>
        <xdr:cNvSpPr txBox="1"/>
      </xdr:nvSpPr>
      <xdr:spPr>
        <a:xfrm>
          <a:off x="47625" y="380998"/>
          <a:ext cx="5153025" cy="96774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a:solidFill>
                <a:schemeClr val="dk1"/>
              </a:solidFill>
              <a:latin typeface="+mn-lt"/>
              <a:ea typeface="+mn-ea"/>
              <a:cs typeface="+mn-cs"/>
            </a:rPr>
            <a:t>SECONDA </a:t>
          </a:r>
          <a:r>
            <a:rPr lang="it-IT" sz="1100" u="none" cap="small" baseline="0">
              <a:solidFill>
                <a:schemeClr val="dk1"/>
              </a:solidFill>
              <a:latin typeface="+mn-lt"/>
              <a:ea typeface="+mn-ea"/>
              <a:cs typeface="+mn-cs"/>
            </a:rPr>
            <a:t>AMICHEVOLE, COSA VI CHIEDO:</a:t>
          </a:r>
        </a:p>
        <a:p>
          <a:endParaRPr lang="it-IT" sz="1100" u="none" cap="small" baseline="0">
            <a:solidFill>
              <a:schemeClr val="dk1"/>
            </a:solidFill>
            <a:latin typeface="+mn-lt"/>
            <a:ea typeface="+mn-ea"/>
            <a:cs typeface="+mn-cs"/>
          </a:endParaRPr>
        </a:p>
        <a:p>
          <a:r>
            <a:rPr lang="it-IT" sz="1100" cap="small">
              <a:solidFill>
                <a:schemeClr val="dk1"/>
              </a:solidFill>
              <a:latin typeface="+mn-lt"/>
              <a:ea typeface="+mn-ea"/>
              <a:cs typeface="+mn-cs"/>
            </a:rPr>
            <a:t>- INNANZITUTTO L'</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GIA' DAL RISCALDAMENTO. IN CAMPO VOGLIO ORDINE E </a:t>
          </a:r>
          <a:r>
            <a:rPr lang="it-IT" sz="1100" b="1" cap="small">
              <a:solidFill>
                <a:schemeClr val="dk1"/>
              </a:solidFill>
              <a:latin typeface="+mn-lt"/>
              <a:ea typeface="+mn-ea"/>
              <a:cs typeface="+mn-cs"/>
            </a:rPr>
            <a:t>GIOCATE SEMPLICI</a:t>
          </a:r>
          <a:r>
            <a:rPr lang="it-IT" sz="1100" cap="small">
              <a:solidFill>
                <a:schemeClr val="dk1"/>
              </a:solidFill>
              <a:latin typeface="+mn-lt"/>
              <a:ea typeface="+mn-ea"/>
              <a:cs typeface="+mn-cs"/>
            </a:rPr>
            <a:t>.  MASSIMA CONCENTRAZIONE E MASSIMO IMPEGNO.</a:t>
          </a:r>
          <a:r>
            <a:rPr lang="it-IT" sz="1100" cap="small" baseline="0">
              <a:solidFill>
                <a:schemeClr val="dk1"/>
              </a:solidFill>
              <a:latin typeface="+mn-lt"/>
              <a:ea typeface="+mn-ea"/>
              <a:cs typeface="+mn-cs"/>
            </a:rPr>
            <a:t>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PROVIAMO</a:t>
          </a:r>
          <a:r>
            <a:rPr lang="it-IT" sz="1100" cap="small" baseline="0">
              <a:solidFill>
                <a:schemeClr val="dk1"/>
              </a:solidFill>
              <a:latin typeface="+mn-lt"/>
              <a:ea typeface="+mn-ea"/>
              <a:cs typeface="+mn-cs"/>
            </a:rPr>
            <a:t> A </a:t>
          </a:r>
          <a:r>
            <a:rPr lang="it-IT" sz="1100" b="1" cap="small" baseline="0">
              <a:solidFill>
                <a:schemeClr val="dk1"/>
              </a:solidFill>
              <a:latin typeface="+mn-lt"/>
              <a:ea typeface="+mn-ea"/>
              <a:cs typeface="+mn-cs"/>
            </a:rPr>
            <a:t>GESTIRE  IL POSSESSO IN MANIERA RAPIDA</a:t>
          </a:r>
          <a:r>
            <a:rPr lang="it-IT" sz="1100" b="0" cap="small" baseline="0">
              <a:solidFill>
                <a:schemeClr val="dk1"/>
              </a:solidFill>
              <a:latin typeface="+mn-lt"/>
              <a:ea typeface="+mn-ea"/>
              <a:cs typeface="+mn-cs"/>
            </a:rPr>
            <a:t> (</a:t>
          </a:r>
          <a:r>
            <a:rPr lang="it-IT" sz="1100" cap="small" baseline="0">
              <a:solidFill>
                <a:schemeClr val="dk1"/>
              </a:solidFill>
              <a:latin typeface="+mn-lt"/>
              <a:ea typeface="+mn-ea"/>
              <a:cs typeface="+mn-cs"/>
            </a:rPr>
            <a:t>POCHI TOCCHI E VIA)  E A GIOCARE COME VI CHIEDO. CIOE' A LIMITARE IL LANCIO LUNGO E A </a:t>
          </a:r>
          <a:r>
            <a:rPr lang="it-IT" sz="1100" b="1" cap="small" baseline="0">
              <a:solidFill>
                <a:schemeClr val="dk1"/>
              </a:solidFill>
              <a:latin typeface="+mn-lt"/>
              <a:ea typeface="+mn-ea"/>
              <a:cs typeface="+mn-cs"/>
            </a:rPr>
            <a:t>PROVARE A COSTRUIRE L'AZIONE </a:t>
          </a:r>
          <a:r>
            <a:rPr lang="it-IT" sz="1100" cap="small" baseline="0">
              <a:solidFill>
                <a:schemeClr val="dk1"/>
              </a:solidFill>
              <a:latin typeface="+mn-lt"/>
              <a:ea typeface="+mn-ea"/>
              <a:cs typeface="+mn-cs"/>
            </a:rPr>
            <a:t>COME VI CHIEDO IO, OSSIA </a:t>
          </a:r>
          <a:r>
            <a:rPr lang="it-IT" sz="1100" b="1" cap="small" baseline="0">
              <a:solidFill>
                <a:schemeClr val="dk1"/>
              </a:solidFill>
              <a:latin typeface="+mn-lt"/>
              <a:ea typeface="+mn-ea"/>
              <a:cs typeface="+mn-cs"/>
            </a:rPr>
            <a:t>PASSANDO PER IL CENTRO DEL CAMPO</a:t>
          </a:r>
          <a:r>
            <a:rPr lang="it-IT" sz="1100" cap="small" baseline="0">
              <a:solidFill>
                <a:schemeClr val="dk1"/>
              </a:solidFill>
              <a:latin typeface="+mn-lt"/>
              <a:ea typeface="+mn-ea"/>
              <a:cs typeface="+mn-cs"/>
            </a:rPr>
            <a:t>.  DAI TERZINI  VORREI VEDERE NON INSERIMENTI CONTINUI MA INSERIMENTI FATTI AL MOMENTO GIUSTO.</a:t>
          </a:r>
        </a:p>
        <a:p>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endParaRPr lang="it-IT"/>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CURIAMO LE DISTANZE  TRA REPARTI</a:t>
          </a:r>
          <a:r>
            <a:rPr lang="it-IT" sz="1100" cap="small" baseline="0">
              <a:solidFill>
                <a:schemeClr val="dk1"/>
              </a:solidFill>
              <a:latin typeface="+mn-lt"/>
              <a:ea typeface="+mn-ea"/>
              <a:cs typeface="+mn-cs"/>
            </a:rPr>
            <a:t>, ABITUIAMOCI A GUARDARCI INTORNO E A MUOVERCI DA SQUADRA.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RISPETTO ALL'ULTIMA PRESTAZIONE:</a:t>
          </a:r>
        </a:p>
        <a:p>
          <a:r>
            <a:rPr lang="it-IT" sz="1100" cap="small">
              <a:solidFill>
                <a:schemeClr val="dk1"/>
              </a:solidFill>
              <a:latin typeface="+mn-lt"/>
              <a:ea typeface="+mn-ea"/>
              <a:cs typeface="+mn-cs"/>
            </a:rPr>
            <a:t>- SI POSSESSO PALLA</a:t>
          </a:r>
        </a:p>
        <a:p>
          <a:r>
            <a:rPr lang="it-IT" sz="1100" cap="small">
              <a:solidFill>
                <a:schemeClr val="dk1"/>
              </a:solidFill>
              <a:latin typeface="+mn-lt"/>
              <a:ea typeface="+mn-ea"/>
              <a:cs typeface="+mn-cs"/>
            </a:rPr>
            <a:t>-  PIU' LUCIDITA' SOTTO PORTA (PRENDERE LO SPECCHIO</a:t>
          </a:r>
          <a:r>
            <a:rPr lang="it-IT" sz="1100" cap="small" baseline="0">
              <a:solidFill>
                <a:schemeClr val="dk1"/>
              </a:solidFill>
              <a:latin typeface="+mn-lt"/>
              <a:ea typeface="+mn-ea"/>
              <a:cs typeface="+mn-cs"/>
            </a:rPr>
            <a:t> RAGAZZI)</a:t>
          </a:r>
        </a:p>
        <a:p>
          <a:r>
            <a:rPr lang="it-IT" sz="1100" cap="small" baseline="0">
              <a:solidFill>
                <a:schemeClr val="dk1"/>
              </a:solidFill>
              <a:latin typeface="+mn-lt"/>
              <a:ea typeface="+mn-ea"/>
              <a:cs typeface="+mn-cs"/>
            </a:rPr>
            <a:t>- CAPIRE QUANDO E' IL MOMENTO DI RALLENTARE UN POCO IL RITMO E RECUPERARE FIATO. ANDIAMO SEMPRE AI 2000, NON VA BENE. SE SIAMO IN DEBITO LE DISTANZE  AUMENTANO, SI RISCHIANO INFILATE. GIROPALLA E SI RIFIATA.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PROVIAMO QUALCHE MOVIMENTO:</a:t>
          </a:r>
          <a:r>
            <a:rPr lang="it-IT" sz="1100" cap="small" baseline="0">
              <a:solidFill>
                <a:schemeClr val="dk1"/>
              </a:solidFill>
              <a:latin typeface="+mn-lt"/>
              <a:ea typeface="+mn-ea"/>
              <a:cs typeface="+mn-cs"/>
            </a:rPr>
            <a:t> PALLA ALLA PUNTA, APPOGGIO ALL'INTERNO, FILTRANTE PER IL TAGLIO DELL'ALTRA PUNTA. PROVIAMO QUALCHE </a:t>
          </a:r>
          <a:r>
            <a:rPr lang="it-IT" sz="1100" cap="small">
              <a:solidFill>
                <a:schemeClr val="dk1"/>
              </a:solidFill>
              <a:latin typeface="+mn-lt"/>
              <a:ea typeface="+mn-ea"/>
              <a:cs typeface="+mn-cs"/>
            </a:rPr>
            <a:t>CAMBIO CAMPO PER L'INSERIMENTO DEL TERZINO.</a:t>
          </a: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PROVIAMO L'INSERIMENTO SE LA PUNTA ESTERNA O IL TREQUARTI LARGO VENGONO INCONTRO PER RICEVERE PALLA.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DIETRO LE PUNTE  IL TREQUARTISTA HA LIBERTA’ DI MOVIMENTO, IN NON POSSESSO DAI UNA MANO AL NOSTRO CENTROCAMPO PERO'.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PUNTE VICINE, UNA VA INCONTRO PER LA GIOCATA E LO SCAMBIO COL CENTROCAMPISTA, L'ALTRO VA IN PROFONDITA'</a:t>
          </a:r>
          <a:r>
            <a:rPr lang="it-IT" sz="1100" cap="small" baseline="0">
              <a:solidFill>
                <a:schemeClr val="dk1"/>
              </a:solidFill>
              <a:latin typeface="+mn-lt"/>
              <a:ea typeface="+mn-ea"/>
              <a:cs typeface="+mn-cs"/>
            </a:rPr>
            <a:t> PER RICEVERE IL FILTRANTE.</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r>
            <a:rPr lang="it-IT" sz="1100" cap="small" baseline="0">
              <a:solidFill>
                <a:schemeClr val="dk1"/>
              </a:solidFill>
              <a:latin typeface="+mn-lt"/>
              <a:ea typeface="+mn-ea"/>
              <a:cs typeface="+mn-cs"/>
            </a:rPr>
            <a:t>ROSSO /FRANZ-NICO-GIAN- ABI /CAP-WALLY -BULGA/ PAOLOZZO / VENTU - MONTI</a:t>
          </a: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CAMBI  2 TEMPO:  </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CAP-VITTO </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FRANZ-ENRI </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MONTI-GUERRO (GUERRO INTERNO, BULGA TREQUARTISTA, PAOLO CENTRAVANTI)</a:t>
          </a:r>
        </a:p>
        <a:p>
          <a:pPr marL="0" marR="0" indent="0" defTabSz="914400" eaLnBrk="1" fontAlgn="auto" latinLnBrk="0" hangingPunct="1">
            <a:lnSpc>
              <a:spcPct val="100000"/>
            </a:lnSpc>
            <a:spcBef>
              <a:spcPts val="0"/>
            </a:spcBef>
            <a:spcAft>
              <a:spcPts val="0"/>
            </a:spcAft>
            <a:buClrTx/>
            <a:buSzTx/>
            <a:buFontTx/>
            <a:buNone/>
            <a:tabLst/>
            <a:defRPr/>
          </a:pPr>
          <a:r>
            <a:rPr lang="it-IT"/>
            <a:t>15' VENTU-MONTI</a:t>
          </a:r>
        </a:p>
        <a:p>
          <a:pPr marL="0" marR="0" indent="0" defTabSz="914400" eaLnBrk="1" fontAlgn="auto" latinLnBrk="0" hangingPunct="1">
            <a:lnSpc>
              <a:spcPct val="100000"/>
            </a:lnSpc>
            <a:spcBef>
              <a:spcPts val="0"/>
            </a:spcBef>
            <a:spcAft>
              <a:spcPts val="0"/>
            </a:spcAft>
            <a:buClrTx/>
            <a:buSzTx/>
            <a:buFontTx/>
            <a:buNone/>
            <a:tabLst/>
            <a:defRPr/>
          </a:pPr>
          <a:r>
            <a:rPr lang="it-IT"/>
            <a:t>15' GIAN-CAP (CAP CENTRALE  DIETRO)</a:t>
          </a:r>
        </a:p>
        <a:p>
          <a:pPr marL="0" marR="0" indent="0" defTabSz="914400" eaLnBrk="1" fontAlgn="auto" latinLnBrk="0" hangingPunct="1">
            <a:lnSpc>
              <a:spcPct val="100000"/>
            </a:lnSpc>
            <a:spcBef>
              <a:spcPts val="0"/>
            </a:spcBef>
            <a:spcAft>
              <a:spcPts val="0"/>
            </a:spcAft>
            <a:buClrTx/>
            <a:buSzTx/>
            <a:buFontTx/>
            <a:buNone/>
            <a:tabLst/>
            <a:defRPr/>
          </a:pPr>
          <a:r>
            <a:rPr lang="it-IT"/>
            <a:t>15'</a:t>
          </a:r>
          <a:r>
            <a:rPr lang="it-IT" baseline="0"/>
            <a:t> BULGA -GIOGIO</a:t>
          </a:r>
          <a:endParaRPr lang="it-IT"/>
        </a:p>
        <a:p>
          <a:r>
            <a:rPr lang="it-IT" sz="1100" cap="small">
              <a:solidFill>
                <a:schemeClr val="dk1"/>
              </a:solidFill>
              <a:latin typeface="+mn-lt"/>
              <a:ea typeface="+mn-ea"/>
              <a:cs typeface="+mn-cs"/>
            </a:rPr>
            <a:t>15' NICO-FRANZ (ENRI CENTRALE, FRANZ TERZINO)</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r>
            <a:rPr lang="it-IT" sz="1100" cap="small" baseline="0">
              <a:solidFill>
                <a:schemeClr val="dk1"/>
              </a:solidFill>
              <a:latin typeface="+mn-lt"/>
              <a:ea typeface="+mn-ea"/>
              <a:cs typeface="+mn-cs"/>
            </a:rPr>
            <a:t>PAOLOZZO/ VITTO</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PAOLOZZO/FABIO</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2" name="CasellaDiTesto 1"/>
        <xdr:cNvSpPr txBox="1"/>
      </xdr:nvSpPr>
      <xdr:spPr>
        <a:xfrm>
          <a:off x="47625" y="361950"/>
          <a:ext cx="5153025" cy="910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SIAMO SOLITI REGALARE MINUTAGGIO AI NOSTRI AVVERSARI, SMETTIAMOLA NATALE NON E’ ANCORA ARRIVATO. ALLA SQUADRA CHIEDO MASSIMO IMPEGNO E MASSIMO SFORZO DA PARTE DI TUTTI, </a:t>
          </a:r>
          <a:r>
            <a:rPr lang="it-IT" sz="1100" b="1" cap="small">
              <a:solidFill>
                <a:schemeClr val="dk1"/>
              </a:solidFill>
              <a:latin typeface="+mn-lt"/>
              <a:ea typeface="+mn-ea"/>
              <a:cs typeface="+mn-cs"/>
            </a:rPr>
            <a:t>UNITI</a:t>
          </a:r>
          <a:r>
            <a:rPr lang="it-IT" sz="1100" cap="small">
              <a:solidFill>
                <a:schemeClr val="dk1"/>
              </a:solidFill>
              <a:latin typeface="+mn-lt"/>
              <a:ea typeface="+mn-ea"/>
              <a:cs typeface="+mn-cs"/>
            </a:rPr>
            <a:t> SI VINCE E SI VA LONTANO. QUEST’ANNO  TUTTI CONTRO DI NOI VORRANNO FARE BELLA FIGURA….PERCIO’ NON SOTTOVALUTIAMO NESSUNO. RIPARTIAMO DA ZERO TUTTI ALLA PARI</a:t>
          </a:r>
        </a:p>
        <a:p>
          <a:r>
            <a:rPr lang="it-IT" sz="1100" cap="small">
              <a:solidFill>
                <a:schemeClr val="dk1"/>
              </a:solidFill>
              <a:latin typeface="+mn-lt"/>
              <a:ea typeface="+mn-ea"/>
              <a:cs typeface="+mn-cs"/>
            </a:rPr>
            <a:t>DOBBIAMO DIMOSTRARE DI ESSERE ANCORA NOI, PARTITA DOPO PARTITA, QUELLI DA BATTERE.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NON CERCHIAMO SEMPRE L’ANTICIPO OK? IL PIU’ VELOCE DEI DUE LO PRENDE LUCA BREV,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DALLA PARTE DI ABI, IN MANIERA VELOCE, PROVIAMO A COGLIERLI IN DIFFICOLTA’ O MALPOSIZIONATI. L’ANNO SCORSO LI ABBIAMO DEVASTATI SULLE FASCE, 2 GOL SU 3 ERANO ARRIVATI DA CROSS (ABI X BREV9 E BEST PROPRIO PER ABI). I DUE INTERNI DEVONO MUOVERSI CON INTELLIGENZA EH: SEMPRE UN OCCHIO A FABIO E NON PERDIAMO PALLE BANALI COME CAPITATO CON GLI OPPSEN IN AMICHEVOLE DOVE PER UNA PALLA GESTITA MALE A CENTROCAMPO, COL TERZINO ALTO CHE ERA ANDATO IN SOVRAPPOSIZIONE E NON ERA STATO SERVITO, ABBIAMO PRESO UN CONTROPIEDE CHE CI E’ COSTATO UN GOL. VITTO GIOCA A DESTRA E BULGA A SINISTRA PARTIAMO COSI’. GIMMI DIETRO LE PUNTE HAI LIBERTA’ DI MOVIMENTO, TI CHIEDO PERO’ DI NON ABBASSARTI TROPPO VERSO IL NOSTRO CENTROCAMPO E DI NON DARE PUNTI DI RIFERIMENTO AI LORO DIFENSORI, QUINDI SVARIA OK? IL PRESSING SUI CENTRALI PARTE DA TE, LE PUNTE STARANNO TRA IL CENTRALE ED IL TERZINO.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ABBIAMO MILVU PRONTO AD ENTRARE PERCIO’…. MALLO ULTIMAMENTE TI SEI MOSSO BENE, MI PIACE QUANDO VIENI INCONTRO AL CENTROCAMPISTA E GIOCHI IL PALLONE CON LUI. FAI IL LAVORO SPORCO ANCHE TU E CERCA DI TIRARTI DIETRO IL LORO DIFENSORE QUANDO VIENI INCONTRO A RICEVERE PALLA. COSI’ FACENDO CREI SPAZIO AL BREV ED AGLI EVENTUALI INSERIMENTI DI GIMMI E DEI CENTROCAMPISTI. 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60</xdr:row>
      <xdr:rowOff>133350</xdr:rowOff>
    </xdr:to>
    <xdr:sp macro="" textlink="">
      <xdr:nvSpPr>
        <xdr:cNvPr id="3" name="CasellaDiTesto 2"/>
        <xdr:cNvSpPr txBox="1"/>
      </xdr:nvSpPr>
      <xdr:spPr>
        <a:xfrm>
          <a:off x="47625" y="380998"/>
          <a:ext cx="5153025" cy="96774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3°AMICHEVOLE, COSA VI CHIEDO X DARE </a:t>
          </a:r>
          <a:r>
            <a:rPr lang="it-IT" sz="1100" cap="small">
              <a:solidFill>
                <a:schemeClr val="dk1"/>
              </a:solidFill>
              <a:latin typeface="+mn-lt"/>
              <a:ea typeface="+mn-ea"/>
              <a:cs typeface="+mn-cs"/>
            </a:rPr>
            <a:t>CONTINUITA' ALLE PRECEDENTI</a:t>
          </a:r>
          <a:r>
            <a:rPr lang="it-IT" sz="1100" cap="small" baseline="0">
              <a:solidFill>
                <a:schemeClr val="dk1"/>
              </a:solidFill>
              <a:latin typeface="+mn-lt"/>
              <a:ea typeface="+mn-ea"/>
              <a:cs typeface="+mn-cs"/>
            </a:rPr>
            <a:t> PARTITE </a:t>
          </a:r>
          <a:r>
            <a:rPr lang="it-IT" sz="1100" u="none" cap="small" baseline="0">
              <a:solidFill>
                <a:schemeClr val="dk1"/>
              </a:solidFill>
              <a:latin typeface="+mn-lt"/>
              <a:ea typeface="+mn-ea"/>
              <a:cs typeface="+mn-cs"/>
            </a:rPr>
            <a:t>:</a:t>
          </a:r>
        </a:p>
        <a:p>
          <a:r>
            <a:rPr lang="it-IT" sz="1100" u="none" cap="small" baseline="0">
              <a:solidFill>
                <a:schemeClr val="dk1"/>
              </a:solidFill>
              <a:latin typeface="+mn-lt"/>
              <a:ea typeface="+mn-ea"/>
              <a:cs typeface="+mn-cs"/>
            </a:rPr>
            <a:t>NON ABBIAMO L'ASSILLO DEL RISULTATO MA BISOGNA CHE SCENDIAMO IN CAMPO COME SEMPRE, PER FARE  BENE E </a:t>
          </a:r>
          <a:r>
            <a:rPr lang="it-IT" sz="1100" cap="small" baseline="0">
              <a:solidFill>
                <a:schemeClr val="dk1"/>
              </a:solidFill>
              <a:latin typeface="+mn-lt"/>
              <a:ea typeface="+mn-ea"/>
              <a:cs typeface="+mn-cs"/>
            </a:rPr>
            <a:t>TIRAR FUORI LA NOSTRA IDENTITA' DI GIOCO. </a:t>
          </a:r>
        </a:p>
        <a:p>
          <a:r>
            <a:rPr lang="it-IT" sz="1100" cap="small" baseline="0">
              <a:solidFill>
                <a:schemeClr val="dk1"/>
              </a:solidFill>
              <a:latin typeface="+mn-lt"/>
              <a:ea typeface="+mn-ea"/>
              <a:cs typeface="+mn-cs"/>
            </a:rPr>
            <a:t>E' FONDAMENTALE </a:t>
          </a:r>
          <a:r>
            <a:rPr lang="it-IT" sz="1100" b="1" cap="small" baseline="0">
              <a:solidFill>
                <a:schemeClr val="dk1"/>
              </a:solidFill>
              <a:latin typeface="+mn-lt"/>
              <a:ea typeface="+mn-ea"/>
              <a:cs typeface="+mn-cs"/>
            </a:rPr>
            <a:t>L'APPROCCIO</a:t>
          </a:r>
          <a:r>
            <a:rPr lang="it-IT" sz="1100" b="0" cap="small" baseline="0">
              <a:solidFill>
                <a:schemeClr val="dk1"/>
              </a:solidFill>
              <a:latin typeface="+mn-lt"/>
              <a:ea typeface="+mn-ea"/>
              <a:cs typeface="+mn-cs"/>
            </a:rPr>
            <a:t>: QUEST'ANNO VOGLIO CHE ABBIAMO CHIARA L'IDEA CHE ANDIAMO IN CAMPO SEMPRE PER FARE NOI LA PARTITA E PER GESTIRE NOI IL POSSESSO DEL PALLONE</a:t>
          </a:r>
          <a:r>
            <a:rPr lang="it-IT" sz="1100" cap="small" baseline="0">
              <a:solidFill>
                <a:schemeClr val="dk1"/>
              </a:solidFill>
              <a:latin typeface="+mn-lt"/>
              <a:ea typeface="+mn-ea"/>
              <a:cs typeface="+mn-cs"/>
            </a:rPr>
            <a:t>. CASA O TRASFERTA NON DEVE FARE DIFFERENZA.</a:t>
          </a:r>
        </a:p>
        <a:p>
          <a:r>
            <a:rPr lang="it-IT" sz="1100" cap="small">
              <a:solidFill>
                <a:schemeClr val="dk1"/>
              </a:solidFill>
              <a:latin typeface="+mn-lt"/>
              <a:ea typeface="+mn-ea"/>
              <a:cs typeface="+mn-cs"/>
            </a:rPr>
            <a:t>IL</a:t>
          </a:r>
          <a:r>
            <a:rPr lang="it-IT" sz="1100" cap="small" baseline="0">
              <a:solidFill>
                <a:schemeClr val="dk1"/>
              </a:solidFill>
              <a:latin typeface="+mn-lt"/>
              <a:ea typeface="+mn-ea"/>
              <a:cs typeface="+mn-cs"/>
            </a:rPr>
            <a:t> CAMPO  OGGI E' MOLTO PICCOLO E A VEDERLO COSI' POSSIAMO PENSARE CHE POSSA PENALIZZARCI. CAZZATE. NOI RESTIAMO ORDINATI E TRANQUILLI E PROVIAMO A GIOCARE LA PALLA  COME SEMPRE CON </a:t>
          </a:r>
          <a:r>
            <a:rPr lang="it-IT" sz="1100" b="1" cap="small">
              <a:solidFill>
                <a:schemeClr val="dk1"/>
              </a:solidFill>
              <a:latin typeface="+mn-lt"/>
              <a:ea typeface="+mn-ea"/>
              <a:cs typeface="+mn-cs"/>
            </a:rPr>
            <a:t>GIOCATE SEMPLICI.</a:t>
          </a:r>
          <a:r>
            <a:rPr lang="it-IT" sz="1100" b="1" cap="small" baseline="0">
              <a:solidFill>
                <a:schemeClr val="dk1"/>
              </a:solidFill>
              <a:latin typeface="+mn-lt"/>
              <a:ea typeface="+mn-ea"/>
              <a:cs typeface="+mn-cs"/>
            </a:rPr>
            <a:t>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r>
            <a:rPr lang="it-IT" sz="1100" b="1" cap="small" baseline="0">
              <a:solidFill>
                <a:schemeClr val="dk1"/>
              </a:solidFill>
              <a:latin typeface="+mn-lt"/>
              <a:ea typeface="+mn-ea"/>
              <a:cs typeface="+mn-cs"/>
            </a:rPr>
            <a:t>GESTIRE  IL POSSESSO IN MANIERA RAPIDA</a:t>
          </a:r>
          <a:r>
            <a:rPr lang="it-IT" sz="1100" b="0" cap="small" baseline="0">
              <a:solidFill>
                <a:schemeClr val="dk1"/>
              </a:solidFill>
              <a:latin typeface="+mn-lt"/>
              <a:ea typeface="+mn-ea"/>
              <a:cs typeface="+mn-cs"/>
            </a:rPr>
            <a:t> (</a:t>
          </a:r>
          <a:r>
            <a:rPr lang="it-IT" sz="1100" cap="small" baseline="0">
              <a:solidFill>
                <a:schemeClr val="dk1"/>
              </a:solidFill>
              <a:latin typeface="+mn-lt"/>
              <a:ea typeface="+mn-ea"/>
              <a:cs typeface="+mn-cs"/>
            </a:rPr>
            <a:t>POCHI TOCCHI E VIA)  </a:t>
          </a:r>
        </a:p>
        <a:p>
          <a:r>
            <a:rPr lang="it-IT" sz="1100" cap="small" baseline="0">
              <a:solidFill>
                <a:schemeClr val="dk1"/>
              </a:solidFill>
              <a:latin typeface="+mn-lt"/>
              <a:ea typeface="+mn-ea"/>
              <a:cs typeface="+mn-cs"/>
            </a:rPr>
            <a:t>- LIMITARE IL LANCIO LUNGO E A </a:t>
          </a:r>
          <a:r>
            <a:rPr lang="it-IT" sz="1100" b="1" cap="small" baseline="0">
              <a:solidFill>
                <a:schemeClr val="dk1"/>
              </a:solidFill>
              <a:latin typeface="+mn-lt"/>
              <a:ea typeface="+mn-ea"/>
              <a:cs typeface="+mn-cs"/>
            </a:rPr>
            <a:t>PROVARE A COSTRUIRE L'AZIONE PASSANDO PER IL CENTRO DEL CAMPO</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AI TERZINI  CHIEDO IN FASE DI POSSESSO DI STARE LARGHI,  LINEA LATERALE, VORREI VEDERE INSERIMENTI FATTI AL MOMENTO GIUSTO, E SE SI SALE SI DEVE AVERE CHIARA L'IDEA CHE E' NECESSARIO TERMINATA L'AZIONE TORNARE AL PROPRIO POSTO;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endParaRPr lang="it-IT"/>
        </a:p>
        <a:p>
          <a:r>
            <a:rPr lang="it-IT" sz="1100" cap="small">
              <a:solidFill>
                <a:schemeClr val="dk1"/>
              </a:solidFill>
              <a:latin typeface="+mn-lt"/>
              <a:ea typeface="+mn-ea"/>
              <a:cs typeface="+mn-cs"/>
            </a:rPr>
            <a:t>-  DISTANZE  TRA REPARTI</a:t>
          </a:r>
          <a:r>
            <a:rPr lang="it-IT" sz="1100" cap="small" baseline="0">
              <a:solidFill>
                <a:schemeClr val="dk1"/>
              </a:solidFill>
              <a:latin typeface="+mn-lt"/>
              <a:ea typeface="+mn-ea"/>
              <a:cs typeface="+mn-cs"/>
            </a:rPr>
            <a:t>, ABITUIAMOCI A GUARDARCI INTORNO E A MUOVERCI DA SQUADRA.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RISPETTO ALL'ULTIMA PRESTAZIONE:</a:t>
          </a:r>
        </a:p>
        <a:p>
          <a:r>
            <a:rPr lang="it-IT" sz="1100" cap="small">
              <a:solidFill>
                <a:schemeClr val="dk1"/>
              </a:solidFill>
              <a:latin typeface="+mn-lt"/>
              <a:ea typeface="+mn-ea"/>
              <a:cs typeface="+mn-cs"/>
            </a:rPr>
            <a:t>- SI POSSESSO PALLA</a:t>
          </a:r>
        </a:p>
        <a:p>
          <a:r>
            <a:rPr lang="it-IT" sz="1100" cap="small">
              <a:solidFill>
                <a:schemeClr val="dk1"/>
              </a:solidFill>
              <a:latin typeface="+mn-lt"/>
              <a:ea typeface="+mn-ea"/>
              <a:cs typeface="+mn-cs"/>
            </a:rPr>
            <a:t>- SI VERTICALIZZAZIONI AL MOMENTO GIUSTO</a:t>
          </a:r>
        </a:p>
        <a:p>
          <a:r>
            <a:rPr lang="it-IT" sz="1100" cap="small" baseline="0">
              <a:solidFill>
                <a:schemeClr val="dk1"/>
              </a:solidFill>
              <a:latin typeface="+mn-lt"/>
              <a:ea typeface="+mn-ea"/>
              <a:cs typeface="+mn-cs"/>
            </a:rPr>
            <a:t>- SI </a:t>
          </a:r>
          <a:r>
            <a:rPr lang="it-IT" sz="1100" b="1" cap="small" baseline="0">
              <a:solidFill>
                <a:schemeClr val="dk1"/>
              </a:solidFill>
              <a:latin typeface="+mn-lt"/>
              <a:ea typeface="+mn-ea"/>
              <a:cs typeface="+mn-cs"/>
            </a:rPr>
            <a:t>RALLENTARE UN POCO IL RITMO </a:t>
          </a:r>
          <a:r>
            <a:rPr lang="it-IT" sz="1100" cap="small" baseline="0">
              <a:solidFill>
                <a:schemeClr val="dk1"/>
              </a:solidFill>
              <a:latin typeface="+mn-lt"/>
              <a:ea typeface="+mn-ea"/>
              <a:cs typeface="+mn-cs"/>
            </a:rPr>
            <a:t>E RECUPERARE FIATO. ANDIAMO SEMPRE AI 2000, NON VA BENE. SE SIAMO IN DEBITO LE DISTANZE  AUMENTANO, SI RISCHIANO INFILATE. GIROPALLA E SI RIFIATA.</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DA FARE: SE SIAMO IMBOTTIGLIATI, CAMBIO CAMPO.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PROVIAMO QUALCHE MOVIMENTO:</a:t>
          </a:r>
          <a:r>
            <a:rPr lang="it-IT" sz="1100" cap="small" baseline="0">
              <a:solidFill>
                <a:schemeClr val="dk1"/>
              </a:solidFill>
              <a:latin typeface="+mn-lt"/>
              <a:ea typeface="+mn-ea"/>
              <a:cs typeface="+mn-cs"/>
            </a:rPr>
            <a:t> PALLA ALLA PUNTA, APPOGGIO ALL'INTERNO, FILTRANTE PER IL TAGLIO DELL'ALTRA PUNTA. PROVIAMO QUALCHE </a:t>
          </a:r>
          <a:r>
            <a:rPr lang="it-IT" sz="1100" cap="small">
              <a:solidFill>
                <a:schemeClr val="dk1"/>
              </a:solidFill>
              <a:latin typeface="+mn-lt"/>
              <a:ea typeface="+mn-ea"/>
              <a:cs typeface="+mn-cs"/>
            </a:rPr>
            <a:t>CAMBIO CAMPO PER L'INSERIMENTO DEL TERZINO.</a:t>
          </a:r>
        </a:p>
        <a:p>
          <a:r>
            <a:rPr lang="it-IT" sz="1100" cap="small">
              <a:solidFill>
                <a:schemeClr val="dk1"/>
              </a:solidFill>
              <a:latin typeface="+mn-lt"/>
              <a:ea typeface="+mn-ea"/>
              <a:cs typeface="+mn-cs"/>
            </a:rPr>
            <a:t>INTERNI A PROTEZIONE DEL CENTRALE IN NON POSSESSO.</a:t>
          </a:r>
          <a:r>
            <a:rPr lang="it-IT" sz="1100" cap="small" baseline="0">
              <a:solidFill>
                <a:schemeClr val="dk1"/>
              </a:solidFill>
              <a:latin typeface="+mn-lt"/>
              <a:ea typeface="+mn-ea"/>
              <a:cs typeface="+mn-cs"/>
            </a:rPr>
            <a:t> IN POSSESSO PROVIAMO L'INSERIMENTO SE LA PUNTA ESTERNA O IL TREQUARTI LARGO VENGONO INCONTRO PER RICEVERE PALLA.</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DIETRO LE PUNTE  IL TREQUARTISTA HA LIBERTA’ DI MOVIMENTO, IN NON POSSESSO DAI UNA MANO AL NOSTRO CENTROCAMPO PERO'.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PUNTE VICINE, UNA VA INCONTRO PER LA GIOCATA E LO SCAMBIO COL CENTROCAMPISTA, L'ALTRO VA IN PROFONDITA'</a:t>
          </a:r>
          <a:r>
            <a:rPr lang="it-IT" sz="1100" cap="small" baseline="0">
              <a:solidFill>
                <a:schemeClr val="dk1"/>
              </a:solidFill>
              <a:latin typeface="+mn-lt"/>
              <a:ea typeface="+mn-ea"/>
              <a:cs typeface="+mn-cs"/>
            </a:rPr>
            <a:t> PER RICEVERE IL FILTRANTE.</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r>
            <a:rPr lang="it-IT" sz="1100" cap="small" baseline="0">
              <a:solidFill>
                <a:schemeClr val="dk1"/>
              </a:solidFill>
              <a:latin typeface="+mn-lt"/>
              <a:ea typeface="+mn-ea"/>
              <a:cs typeface="+mn-cs"/>
            </a:rPr>
            <a:t>ROSSO /BREVO-ENRI-CAP-MAIC /VITTO -GUERRO-BULGA/ PAOLOZZO / VENTU - MONTI</a:t>
          </a: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CAMBI  2 TEMPO:  </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NICO-VITTO  (CAP CC)</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GIAN-ENRI</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ABI-MAIC</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FRANZ-BREVO</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BULGA-GUERRO </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ERIS-MONTI/VENTU (PAOLO CENTRAVANTI)</a:t>
          </a: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r>
            <a:rPr lang="it-IT" sz="1100" cap="small" baseline="0">
              <a:solidFill>
                <a:schemeClr val="dk1"/>
              </a:solidFill>
              <a:latin typeface="+mn-lt"/>
              <a:ea typeface="+mn-ea"/>
              <a:cs typeface="+mn-cs"/>
            </a:rPr>
            <a:t>PAOLOZZO/ ERIS</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PAOLOZZO DA LONTANO, ERIS DAL LIMITE</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2 TAGLI SUL PRIMO, 2 CHE PARTONO DAL PORTIERE E UNO CHE ARRIVA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2</xdr:row>
      <xdr:rowOff>38101</xdr:rowOff>
    </xdr:from>
    <xdr:to>
      <xdr:col>8</xdr:col>
      <xdr:colOff>381000</xdr:colOff>
      <xdr:row>96</xdr:row>
      <xdr:rowOff>85726</xdr:rowOff>
    </xdr:to>
    <xdr:sp macro="" textlink="">
      <xdr:nvSpPr>
        <xdr:cNvPr id="2" name="CasellaDiTesto 1"/>
        <xdr:cNvSpPr txBox="1"/>
      </xdr:nvSpPr>
      <xdr:spPr>
        <a:xfrm>
          <a:off x="47625" y="381001"/>
          <a:ext cx="5153025" cy="1546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PREMESSA:</a:t>
          </a:r>
        </a:p>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CI SIAMO: PRIMA DI CAMPIONATO.</a:t>
          </a:r>
        </a:p>
        <a:p>
          <a:r>
            <a:rPr lang="it-IT" sz="1100" cap="small" baseline="0">
              <a:solidFill>
                <a:schemeClr val="dk1"/>
              </a:solidFill>
              <a:latin typeface="+mn-lt"/>
              <a:ea typeface="+mn-ea"/>
              <a:cs typeface="+mn-cs"/>
            </a:rPr>
            <a:t>OGGI VOGLIO I TRE PUNTI, DOBBIAMO PARTIRE BENE .</a:t>
          </a:r>
        </a:p>
        <a:p>
          <a:r>
            <a:rPr lang="it-IT" sz="1100" cap="small" baseline="0">
              <a:solidFill>
                <a:schemeClr val="dk1"/>
              </a:solidFill>
              <a:latin typeface="+mn-lt"/>
              <a:ea typeface="+mn-ea"/>
              <a:cs typeface="+mn-cs"/>
            </a:rPr>
            <a:t>PER ARRIVARE ALLA VITTORIA DOBBIAMO AGGIUNGERE ALLE NOSTRE QUALITA' UNA COSA SENZA LA QUALE NON SI VA DA NESSUNA PARTE:  </a:t>
          </a:r>
          <a:r>
            <a:rPr lang="it-IT" sz="1100" b="1" cap="small" baseline="0">
              <a:solidFill>
                <a:schemeClr val="dk1"/>
              </a:solidFill>
              <a:latin typeface="+mn-lt"/>
              <a:ea typeface="+mn-ea"/>
              <a:cs typeface="+mn-cs"/>
            </a:rPr>
            <a:t>LA </a:t>
          </a:r>
          <a:r>
            <a:rPr lang="it-IT" sz="1100" b="1" cap="small">
              <a:solidFill>
                <a:schemeClr val="dk1"/>
              </a:solidFill>
              <a:latin typeface="+mn-lt"/>
              <a:ea typeface="+mn-ea"/>
              <a:cs typeface="+mn-cs"/>
            </a:rPr>
            <a:t>VOGLIA DI VINCERE </a:t>
          </a:r>
          <a:r>
            <a:rPr lang="it-IT" sz="1100" b="1" cap="small" baseline="0">
              <a:solidFill>
                <a:schemeClr val="dk1"/>
              </a:solidFill>
              <a:latin typeface="+mn-lt"/>
              <a:ea typeface="+mn-ea"/>
              <a:cs typeface="+mn-cs"/>
            </a:rPr>
            <a:t>, LA VOGLIA DI LOTTARE SU OGNI PALLA, </a:t>
          </a:r>
          <a:r>
            <a:rPr lang="it-IT" sz="1100" cap="small" baseline="0">
              <a:solidFill>
                <a:schemeClr val="dk1"/>
              </a:solidFill>
              <a:latin typeface="+mn-lt"/>
              <a:ea typeface="+mn-ea"/>
              <a:cs typeface="+mn-cs"/>
            </a:rPr>
            <a:t>E NON BASTA DIRLO O PENSARLO, BISOGNA FARLO, METTENDO TUTTO QUELLO CHE ABBIAMO IN CAMPO PER RIENTRARE QUI DENTRO VINCITORI. </a:t>
          </a:r>
        </a:p>
        <a:p>
          <a:endParaRPr lang="it-IT"/>
        </a:p>
        <a:p>
          <a:pPr eaLnBrk="1" fontAlgn="auto" latinLnBrk="0" hangingPunct="1"/>
          <a:r>
            <a:rPr lang="it-IT" sz="1100" cap="small" baseline="0">
              <a:solidFill>
                <a:schemeClr val="dk1"/>
              </a:solidFill>
              <a:latin typeface="+mn-lt"/>
              <a:ea typeface="+mn-ea"/>
              <a:cs typeface="+mn-cs"/>
            </a:rPr>
            <a:t>DETTO CIO': LORO SONO UNA SQUADRA DA PRENDERE CON LE MOLLE, L'ANNO SCORSO UNA PARI LA' E UNA VITTORIA  1-0 QUI. </a:t>
          </a:r>
        </a:p>
        <a:p>
          <a:pPr eaLnBrk="1" fontAlgn="auto" latinLnBrk="0" hangingPunct="1"/>
          <a:r>
            <a:rPr lang="it-IT" sz="1100" cap="small" baseline="0">
              <a:solidFill>
                <a:schemeClr val="dk1"/>
              </a:solidFill>
              <a:latin typeface="+mn-lt"/>
              <a:ea typeface="+mn-ea"/>
              <a:cs typeface="+mn-cs"/>
            </a:rPr>
            <a:t>ENTRIAMO DA SUBITO </a:t>
          </a:r>
          <a:r>
            <a:rPr lang="it-IT" sz="1100" b="1" cap="small" baseline="0">
              <a:solidFill>
                <a:schemeClr val="dk1"/>
              </a:solidFill>
              <a:latin typeface="+mn-lt"/>
              <a:ea typeface="+mn-ea"/>
              <a:cs typeface="+mn-cs"/>
            </a:rPr>
            <a:t>CONCENTRATI</a:t>
          </a:r>
          <a:r>
            <a:rPr lang="it-IT" sz="1100" b="0" cap="small" baseline="0">
              <a:solidFill>
                <a:schemeClr val="dk1"/>
              </a:solidFill>
              <a:latin typeface="+mn-lt"/>
              <a:ea typeface="+mn-ea"/>
              <a:cs typeface="+mn-cs"/>
            </a:rPr>
            <a:t> E </a:t>
          </a:r>
          <a:r>
            <a:rPr lang="it-IT" sz="1100" b="1" cap="small" baseline="0">
              <a:solidFill>
                <a:schemeClr val="dk1"/>
              </a:solidFill>
              <a:latin typeface="+mn-lt"/>
              <a:ea typeface="+mn-ea"/>
              <a:cs typeface="+mn-cs"/>
            </a:rPr>
            <a:t>FACCIAMO NOI LA PARTITA</a:t>
          </a:r>
          <a:r>
            <a:rPr lang="it-IT" sz="1100" b="0" cap="small" baseline="0">
              <a:solidFill>
                <a:schemeClr val="dk1"/>
              </a:solidFill>
              <a:latin typeface="+mn-lt"/>
              <a:ea typeface="+mn-ea"/>
              <a:cs typeface="+mn-cs"/>
            </a:rPr>
            <a:t>. GESTIAMO IL POSSESSO</a:t>
          </a:r>
          <a:r>
            <a:rPr lang="it-IT" sz="1100" cap="small" baseline="0">
              <a:solidFill>
                <a:schemeClr val="dk1"/>
              </a:solidFill>
              <a:latin typeface="+mn-lt"/>
              <a:ea typeface="+mn-ea"/>
              <a:cs typeface="+mn-cs"/>
            </a:rPr>
            <a:t>. CERCHIAMO DI GIOCARE LA PALLA VELOCEMENTE  DUE/TRE TOCCHI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 SOPRATTUTTO GLI ESTERNI.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PROVIAMO A COSTRUIRE L'AZIONE  E A RISPETTARE LA NOSTRA IDENTITA' DI GIOCO PASSANDO PER IL CENTRO DEL CAMPO</a:t>
          </a:r>
          <a:r>
            <a:rPr lang="it-IT" sz="1100" cap="small" baseline="0">
              <a:solidFill>
                <a:schemeClr val="dk1"/>
              </a:solidFill>
              <a:latin typeface="+mn-lt"/>
              <a:ea typeface="+mn-ea"/>
              <a:cs typeface="+mn-cs"/>
            </a:rPr>
            <a:t>.  </a:t>
          </a: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eaLnBrk="1" fontAlgn="auto" latinLnBrk="0" hangingPunct="1"/>
          <a:r>
            <a:rPr lang="it-IT" sz="1100" b="1" cap="small" baseline="0">
              <a:solidFill>
                <a:schemeClr val="dk1"/>
              </a:solidFill>
              <a:latin typeface="+mn-lt"/>
              <a:ea typeface="+mn-ea"/>
              <a:cs typeface="+mn-cs"/>
            </a:rPr>
            <a:t>LE PARTITE SUL NOSTRO CAMPO, LO SAPPIAMO, SI APRONO E SI VINCONO NELLA RIPRESA.</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GIAN, ABI/ WALLY, VITTO, BULGA/ ERIS, PAOLO/ VENTU.</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NON</a:t>
          </a:r>
          <a:r>
            <a:rPr lang="it-IT" sz="1100" cap="small" baseline="0">
              <a:solidFill>
                <a:schemeClr val="dk1"/>
              </a:solidFill>
              <a:latin typeface="+mn-lt"/>
              <a:ea typeface="+mn-ea"/>
              <a:cs typeface="+mn-cs"/>
            </a:rPr>
            <a:t> VOGLIO UNA DIFESA BASSA, </a:t>
          </a:r>
          <a:r>
            <a:rPr lang="it-IT" sz="1100" cap="small">
              <a:solidFill>
                <a:schemeClr val="dk1"/>
              </a:solidFill>
              <a:latin typeface="+mn-lt"/>
              <a:ea typeface="+mn-ea"/>
              <a:cs typeface="+mn-cs"/>
            </a:rPr>
            <a:t>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 </a:t>
          </a: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DATO CHE IN UN CAMPO LARGO COME IL NOSTRO SE FATTO VELOCE IL GIRO PALLA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a:t>
          </a:r>
          <a:r>
            <a:rPr lang="it-IT" sz="1100" cap="small" baseline="0">
              <a:solidFill>
                <a:schemeClr val="dk1"/>
              </a:solidFill>
              <a:latin typeface="+mn-lt"/>
              <a:ea typeface="+mn-ea"/>
              <a:cs typeface="+mn-cs"/>
            </a:rPr>
            <a:t> VITTO </a:t>
          </a:r>
          <a:r>
            <a:rPr lang="it-IT" sz="1100" cap="small">
              <a:solidFill>
                <a:schemeClr val="dk1"/>
              </a:solidFill>
              <a:latin typeface="+mn-lt"/>
              <a:ea typeface="+mn-ea"/>
              <a:cs typeface="+mn-cs"/>
            </a:rPr>
            <a:t>CHE DETTERA’ I TEMPI DELLA SQUADRA. MI RACCOMANDO LA POSIZIONE,</a:t>
          </a:r>
          <a:r>
            <a:rPr lang="it-IT" sz="1100" cap="small" baseline="0">
              <a:solidFill>
                <a:schemeClr val="dk1"/>
              </a:solidFill>
              <a:latin typeface="+mn-lt"/>
              <a:ea typeface="+mn-ea"/>
              <a:cs typeface="+mn-cs"/>
            </a:rPr>
            <a:t> MOVIMENTI IN ORIZZONTALE , GIOCATE SEMPLICI, CERCA I TREQUARTISTI E QUANDO C'E' LA POSSIBILITA' VOGLIO </a:t>
          </a:r>
          <a:r>
            <a:rPr lang="it-IT" sz="1100" cap="small">
              <a:solidFill>
                <a:schemeClr val="dk1"/>
              </a:solidFill>
              <a:latin typeface="+mn-lt"/>
              <a:ea typeface="+mn-ea"/>
              <a:cs typeface="+mn-cs"/>
            </a:rPr>
            <a:t>IL </a:t>
          </a:r>
          <a:r>
            <a:rPr lang="it-IT" sz="1100" b="1" cap="small">
              <a:solidFill>
                <a:schemeClr val="dk1"/>
              </a:solidFill>
              <a:latin typeface="+mn-lt"/>
              <a:ea typeface="+mn-ea"/>
              <a:cs typeface="+mn-cs"/>
            </a:rPr>
            <a:t>CAMBIARE CAMPO </a:t>
          </a:r>
          <a:r>
            <a:rPr lang="it-IT" sz="1100" cap="small">
              <a:solidFill>
                <a:schemeClr val="dk1"/>
              </a:solidFill>
              <a:latin typeface="+mn-lt"/>
              <a:ea typeface="+mn-ea"/>
              <a:cs typeface="+mn-cs"/>
            </a:rPr>
            <a:t>IN MANIERA VELOCE,  PER I TERZINI: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p>
        <a:p>
          <a:r>
            <a:rPr lang="it-IT" sz="1100" cap="small">
              <a:solidFill>
                <a:schemeClr val="dk1"/>
              </a:solidFill>
              <a:latin typeface="+mn-lt"/>
              <a:ea typeface="+mn-ea"/>
              <a:cs typeface="+mn-cs"/>
            </a:rPr>
            <a:t>I DUE INTERNI DEVONO MUOVERSI CON INTELLIGENZA EH: SEMPRE UN OCCHIO A VITTO E NON PERDIAMO PALLE BANALI.  WALLY GIOCA A DESTRA E BULGA A SINISTRA .</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DUE INTERPRETI DIETRO UNA PUNTA. ERIS A SINISTRA E PAOLO</a:t>
          </a:r>
          <a:r>
            <a:rPr lang="it-IT" sz="1100" cap="small" baseline="0">
              <a:solidFill>
                <a:schemeClr val="dk1"/>
              </a:solidFill>
              <a:latin typeface="+mn-lt"/>
              <a:ea typeface="+mn-ea"/>
              <a:cs typeface="+mn-cs"/>
            </a:rPr>
            <a:t> A DESTRA.</a:t>
          </a:r>
          <a:r>
            <a:rPr lang="it-IT" sz="1100" cap="small">
              <a:solidFill>
                <a:schemeClr val="dk1"/>
              </a:solidFill>
              <a:latin typeface="+mn-lt"/>
              <a:ea typeface="+mn-ea"/>
              <a:cs typeface="+mn-cs"/>
            </a:rPr>
            <a:t> POSSIBILITA' DI INSERIMENTO DIETRO LA PUNTA QUANDO VIENE INCONTRO A RICEVERE PALLA. </a:t>
          </a:r>
          <a:r>
            <a:rPr lang="it-IT" sz="1100" cap="small" baseline="0">
              <a:solidFill>
                <a:schemeClr val="dk1"/>
              </a:solidFill>
              <a:latin typeface="+mn-lt"/>
              <a:ea typeface="+mn-ea"/>
              <a:cs typeface="+mn-cs"/>
            </a:rPr>
            <a:t> DOBBIAMO ESSERE BRAVI A </a:t>
          </a:r>
          <a:r>
            <a:rPr lang="it-IT" sz="1100" cap="small">
              <a:solidFill>
                <a:schemeClr val="dk1"/>
              </a:solidFill>
              <a:latin typeface="+mn-lt"/>
              <a:ea typeface="+mn-ea"/>
              <a:cs typeface="+mn-cs"/>
            </a:rPr>
            <a:t> NON LASCIARE IL VENTU DA SOLO,</a:t>
          </a:r>
          <a:r>
            <a:rPr lang="it-IT" sz="1100" cap="small" baseline="0">
              <a:solidFill>
                <a:schemeClr val="dk1"/>
              </a:solidFill>
              <a:latin typeface="+mn-lt"/>
              <a:ea typeface="+mn-ea"/>
              <a:cs typeface="+mn-cs"/>
            </a:rPr>
            <a:t> UNO DEI DUE A TURNO SEMPRE IN APPOGGIO PER LA GIOCATA STRETTA, PER LA CHIUSURA DI UN TRIANGOLO. A TURNO SCALATE A CENTROCAMPO IN FASE DI NON POSSESSO. CHIARO?  </a:t>
          </a:r>
          <a:r>
            <a:rPr lang="it-IT" sz="1100" cap="small">
              <a:solidFill>
                <a:schemeClr val="dk1"/>
              </a:solidFill>
              <a:latin typeface="+mn-lt"/>
              <a:ea typeface="+mn-ea"/>
              <a:cs typeface="+mn-cs"/>
            </a:rPr>
            <a:t>IL PRESSING SUI CENTRALI PARTE DA VENTU, VOI STARETE TRA IL CENTRALE ED IL TERZINO. </a:t>
          </a:r>
          <a:r>
            <a:rPr lang="it-IT" sz="1100" baseline="0">
              <a:solidFill>
                <a:schemeClr val="dk1"/>
              </a:solidFill>
              <a:latin typeface="+mn-lt"/>
              <a:ea typeface="+mn-ea"/>
              <a:cs typeface="+mn-cs"/>
            </a:rPr>
            <a:t>DEI DUE TREQUARTI RIENTRA PAOLO A SALTARE IN AREA SULLE PALLE INATTIVE A SFAVORE.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VENTU</a:t>
          </a:r>
          <a:r>
            <a:rPr lang="it-IT" sz="1100" cap="small" baseline="0">
              <a:solidFill>
                <a:schemeClr val="dk1"/>
              </a:solidFill>
              <a:latin typeface="+mn-lt"/>
              <a:ea typeface="+mn-ea"/>
              <a:cs typeface="+mn-cs"/>
            </a:rPr>
            <a:t> PUNTO DI RIFERIMENTO. </a:t>
          </a:r>
          <a:r>
            <a:rPr lang="it-IT" sz="1100" cap="small">
              <a:solidFill>
                <a:schemeClr val="dk1"/>
              </a:solidFill>
              <a:latin typeface="+mn-lt"/>
              <a:ea typeface="+mn-ea"/>
              <a:cs typeface="+mn-cs"/>
            </a:rPr>
            <a:t>CERCA DI NON FARE SEMPRE LO STESSO MOVIMENTO</a:t>
          </a:r>
          <a:r>
            <a:rPr lang="it-IT" sz="1100" cap="small" baseline="0">
              <a:solidFill>
                <a:schemeClr val="dk1"/>
              </a:solidFill>
              <a:latin typeface="+mn-lt"/>
              <a:ea typeface="+mn-ea"/>
              <a:cs typeface="+mn-cs"/>
            </a:rPr>
            <a:t> SE NO DIVENTI PREVEDIBILE: </a:t>
          </a:r>
          <a:r>
            <a:rPr lang="it-IT" sz="1100" cap="small">
              <a:solidFill>
                <a:schemeClr val="dk1"/>
              </a:solidFill>
              <a:latin typeface="+mn-lt"/>
              <a:ea typeface="+mn-ea"/>
              <a:cs typeface="+mn-cs"/>
            </a:rPr>
            <a:t>UNA VOLTA VAI IN PROFONDITA' LA VOLTA DOPO VIENI INCONTRO E TI TIRI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DIETRO IL LORO DIFENSORE COSI' CREI SPAZIO PER GLI INSERIMENTI DEI TREQUARTI</a:t>
          </a:r>
          <a:r>
            <a:rPr lang="it-IT" sz="1100" cap="small" baseline="0">
              <a:solidFill>
                <a:schemeClr val="dk1"/>
              </a:solidFill>
              <a:latin typeface="+mn-lt"/>
              <a:ea typeface="+mn-ea"/>
              <a:cs typeface="+mn-cs"/>
            </a:rPr>
            <a:t>. PREDILIGI LO SCARICO DI PRIMA QUANDO VIENI INCONTRO .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DAL LIMITE SI TIRA EH RAGAZZI, CERCHIAMO LA CONCLUSIONE QUANDO ABBIAMO LA POSSIBILITA’. </a:t>
          </a:r>
          <a:endParaRPr lang="it-IT" sz="1100" b="1"/>
        </a:p>
        <a:p>
          <a:endParaRPr lang="it-IT" sz="1100"/>
        </a:p>
        <a:p>
          <a:r>
            <a:rPr lang="it-IT" sz="1100"/>
            <a:t>-RIGORI: PAOLO/ERIS</a:t>
          </a:r>
        </a:p>
        <a:p>
          <a:r>
            <a:rPr lang="it-IT" sz="1100"/>
            <a:t>-PUNIZIONI: DAL LIMITE ERIS. DA PIU' LONTANO PAOLO.</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ADESSO ANDIAMO IN CAMPO A FARE UN BUON RISCALDAMENTO. LA PARTITA SI INIZIA A VINCERE GIA' DA QUI.</a:t>
          </a:r>
        </a:p>
        <a:p>
          <a:endParaRPr lang="it-IT" sz="1100"/>
        </a:p>
        <a:p>
          <a:r>
            <a:rPr lang="it-IT" sz="1100" u="sng" cap="small">
              <a:solidFill>
                <a:schemeClr val="dk1"/>
              </a:solidFill>
              <a:latin typeface="+mn-lt"/>
              <a:ea typeface="+mn-ea"/>
              <a:cs typeface="+mn-cs"/>
            </a:rPr>
            <a:t>RACCOMANDAZIONI:</a:t>
          </a:r>
        </a:p>
        <a:p>
          <a:r>
            <a:rPr lang="it-IT" sz="1100" cap="small">
              <a:solidFill>
                <a:schemeClr val="dk1"/>
              </a:solidFill>
              <a:latin typeface="+mn-lt"/>
              <a:ea typeface="+mn-ea"/>
              <a:cs typeface="+mn-cs"/>
            </a:rPr>
            <a:t>VITTO,</a:t>
          </a:r>
          <a:r>
            <a:rPr lang="it-IT" sz="1100" cap="small" baseline="0">
              <a:solidFill>
                <a:schemeClr val="dk1"/>
              </a:solidFill>
              <a:latin typeface="+mn-lt"/>
              <a:ea typeface="+mn-ea"/>
              <a:cs typeface="+mn-cs"/>
            </a:rPr>
            <a:t> DOSA LE ENERGIE: TI CHIEDO POSSIBILMENTE DI RESTARE IN POSIZIONE, LO SAI CHE IL SECONDO TEMPO SUL NOSTRO CAMPO E' FONDAMENTALE.</a:t>
          </a:r>
        </a:p>
        <a:p>
          <a:r>
            <a:rPr lang="it-IT" sz="1100" cap="small" baseline="0">
              <a:solidFill>
                <a:schemeClr val="dk1"/>
              </a:solidFill>
              <a:latin typeface="+mn-lt"/>
              <a:ea typeface="+mn-ea"/>
              <a:cs typeface="+mn-cs"/>
            </a:rPr>
            <a:t>FRANZ, TEMPI DELLE DISCESE E NON PORTARE PALLA.</a:t>
          </a:r>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1/8 E 1/4 FINALE</a:t>
          </a:r>
          <a:endParaRPr lang="it-IT"/>
        </a:p>
        <a:p>
          <a:r>
            <a:rPr lang="it-IT" sz="1100" b="1" baseline="0">
              <a:solidFill>
                <a:schemeClr val="dk1"/>
              </a:solidFill>
              <a:latin typeface="+mn-lt"/>
              <a:ea typeface="+mn-ea"/>
              <a:cs typeface="+mn-cs"/>
            </a:rPr>
            <a:t>SE SIAMO SOPRA: RICORDARE IN COPPA BASILICANOVA</a:t>
          </a:r>
          <a:endParaRPr lang="it-IT"/>
        </a:p>
        <a:p>
          <a:endParaRPr lang="it-IT"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123</xdr:row>
      <xdr:rowOff>133350</xdr:rowOff>
    </xdr:to>
    <xdr:sp macro="" textlink="">
      <xdr:nvSpPr>
        <xdr:cNvPr id="3" name="CasellaDiTesto 2"/>
        <xdr:cNvSpPr txBox="1"/>
      </xdr:nvSpPr>
      <xdr:spPr>
        <a:xfrm>
          <a:off x="47625" y="381001"/>
          <a:ext cx="5153025" cy="19897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baseline="0">
              <a:solidFill>
                <a:schemeClr val="dk1"/>
              </a:solidFill>
              <a:latin typeface="+mn-lt"/>
              <a:ea typeface="+mn-ea"/>
              <a:cs typeface="+mn-cs"/>
            </a:rPr>
            <a:t>COSA CI  INSEGNA LA PARTITA SCORSA PER  POTER MIGLIORARE OGGI</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1) IL GIRO PALLA DIETRO E' STATO TROPPO LENTO. LO SCARICO ARRIVAVA CON IL NOSTRO CENTRALE GIA' MARCATO. DOBBIAMO ESSERE PIU' VELOCI. STOP E VIA.</a:t>
          </a:r>
        </a:p>
        <a:p>
          <a:r>
            <a:rPr lang="it-IT" sz="1100" cap="small" baseline="0">
              <a:solidFill>
                <a:schemeClr val="dk1"/>
              </a:solidFill>
              <a:latin typeface="+mn-lt"/>
              <a:ea typeface="+mn-ea"/>
              <a:cs typeface="+mn-cs"/>
            </a:rPr>
            <a:t>2) A CENTROCAMPO  NELLA RIPRESA ERAVAMO TROPPO BASSI, E CI SIAMO ALLUNGATI CON LA TREQUARTI. IL TREQUARTISTA DEVE PORTARE ANCHE LA CROCE E SCALARE VERSO IL CENTROCAMPO, SU QUESTA COSA NON TRANSIGO.</a:t>
          </a:r>
        </a:p>
        <a:p>
          <a:r>
            <a:rPr lang="it-IT" sz="1100" cap="small" baseline="0">
              <a:solidFill>
                <a:schemeClr val="dk1"/>
              </a:solidFill>
              <a:latin typeface="+mn-lt"/>
              <a:ea typeface="+mn-ea"/>
              <a:cs typeface="+mn-cs"/>
            </a:rPr>
            <a:t>3) E' MANCATO IL CAMBIO PASSO, NON ABBIAMO MAI ACCELERATO. </a:t>
          </a:r>
        </a:p>
        <a:p>
          <a:r>
            <a:rPr lang="it-IT" sz="1100" cap="small" baseline="0">
              <a:solidFill>
                <a:schemeClr val="dk1"/>
              </a:solidFill>
              <a:latin typeface="+mn-lt"/>
              <a:ea typeface="+mn-ea"/>
              <a:cs typeface="+mn-cs"/>
            </a:rPr>
            <a:t>4) E' MANCATA LA RICERCA DELLA PROFONDITA'</a:t>
          </a:r>
        </a:p>
        <a:p>
          <a:r>
            <a:rPr lang="it-IT" sz="1100" cap="small" baseline="0">
              <a:solidFill>
                <a:schemeClr val="dk1"/>
              </a:solidFill>
              <a:latin typeface="+mn-lt"/>
              <a:ea typeface="+mn-ea"/>
              <a:cs typeface="+mn-cs"/>
            </a:rPr>
            <a:t>4) DAVANTI NON ABBIAMO TENUTO SU' LA PALLA PER FAR RIFIATARE DIETRO.</a:t>
          </a:r>
        </a:p>
        <a:p>
          <a:r>
            <a:rPr lang="it-IT" sz="1100" cap="small" baseline="0">
              <a:solidFill>
                <a:schemeClr val="dk1"/>
              </a:solidFill>
              <a:latin typeface="+mn-lt"/>
              <a:ea typeface="+mn-ea"/>
              <a:cs typeface="+mn-cs"/>
            </a:rPr>
            <a:t>5) SOPRATTUTTO, PERO' </a:t>
          </a:r>
          <a:r>
            <a:rPr lang="it-IT" sz="1100" b="1" cap="small" baseline="0">
              <a:solidFill>
                <a:schemeClr val="dk1"/>
              </a:solidFill>
              <a:latin typeface="+mn-lt"/>
              <a:ea typeface="+mn-ea"/>
              <a:cs typeface="+mn-cs"/>
            </a:rPr>
            <a:t>E' MANCATA LA CATTIVERIA GIUSTA, E' QUELLA CHE VERAMENTE ALLA FINE FA LA DIFFERENZA TRA IL VINCERE ED IL PAREGGIARE</a:t>
          </a:r>
          <a:r>
            <a:rPr lang="it-IT" sz="1100" cap="small" baseline="0">
              <a:solidFill>
                <a:schemeClr val="dk1"/>
              </a:solidFill>
              <a:latin typeface="+mn-lt"/>
              <a:ea typeface="+mn-ea"/>
              <a:cs typeface="+mn-cs"/>
            </a:rPr>
            <a:t>. </a:t>
          </a:r>
        </a:p>
        <a:p>
          <a:endParaRPr lang="it-IT" sz="1100" cap="small" baseline="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ANCHE OGGI PROVIAMO AD ENTRARE SUBITO NEL MATCH </a:t>
          </a:r>
          <a:r>
            <a:rPr lang="it-IT" sz="1100" b="0" cap="small" baseline="0">
              <a:solidFill>
                <a:schemeClr val="dk1"/>
              </a:solidFill>
              <a:latin typeface="+mn-lt"/>
              <a:ea typeface="+mn-ea"/>
              <a:cs typeface="+mn-cs"/>
            </a:rPr>
            <a:t>IN MANIERA DECISA </a:t>
          </a:r>
          <a:r>
            <a:rPr lang="it-IT" sz="1100" b="1" cap="small" baseline="0">
              <a:solidFill>
                <a:schemeClr val="dk1"/>
              </a:solidFill>
              <a:latin typeface="+mn-lt"/>
              <a:ea typeface="+mn-ea"/>
              <a:cs typeface="+mn-cs"/>
            </a:rPr>
            <a:t>CERCANDO COME SEMPRE IL POSSESSO PALLA (NON FINE A SE STESSO) IL CUI SCOPO FINALE NON SCORDIAMOLO E' PRINCIPALMENTE IL CROSS : </a:t>
          </a:r>
          <a:r>
            <a:rPr lang="it-IT" sz="1100" b="0" cap="small" baseline="0">
              <a:solidFill>
                <a:schemeClr val="dk1"/>
              </a:solidFill>
              <a:latin typeface="+mn-lt"/>
              <a:ea typeface="+mn-ea"/>
              <a:cs typeface="+mn-cs"/>
            </a:rPr>
            <a:t>I GOL ,SE ESCLUDIAMO LE PALLE INATTIVE, VENGONO REALIZZATI SOPRATTUTTO SU CROSS</a:t>
          </a:r>
          <a:r>
            <a:rPr lang="it-IT" sz="1100" b="1" cap="small" baseline="0">
              <a:solidFill>
                <a:schemeClr val="dk1"/>
              </a:solidFill>
              <a:latin typeface="+mn-lt"/>
              <a:ea typeface="+mn-ea"/>
              <a:cs typeface="+mn-cs"/>
            </a:rPr>
            <a:t>.</a:t>
          </a:r>
        </a:p>
        <a:p>
          <a:pPr eaLnBrk="1" fontAlgn="auto" latinLnBrk="0" hangingPunct="1"/>
          <a:r>
            <a:rPr lang="it-IT" sz="1100" b="1" cap="small" baseline="0">
              <a:solidFill>
                <a:schemeClr val="dk1"/>
              </a:solidFill>
              <a:latin typeface="+mn-lt"/>
              <a:ea typeface="+mn-ea"/>
              <a:cs typeface="+mn-cs"/>
            </a:rPr>
            <a:t>CERCHIAMO LA GIOCATA VELOCE  DUE/TRE TOCCHI MASSIMO </a:t>
          </a:r>
          <a:r>
            <a:rPr lang="it-IT" sz="1100" b="0" cap="small" baseline="0">
              <a:solidFill>
                <a:schemeClr val="dk1"/>
              </a:solidFill>
              <a:latin typeface="+mn-lt"/>
              <a:ea typeface="+mn-ea"/>
              <a:cs typeface="+mn-cs"/>
            </a:rPr>
            <a:t>E NON PORTIAMOLA MA MUOVIAMOCI NELLO SPAZIO SENZA IL PALLONE, SOPRATTUTTO GLI ESTERNI. QUESTO </a:t>
          </a:r>
          <a:r>
            <a:rPr lang="it-IT" sz="1100" b="1" cap="small" baseline="0">
              <a:solidFill>
                <a:schemeClr val="dk1"/>
              </a:solidFill>
              <a:latin typeface="+mn-lt"/>
              <a:ea typeface="+mn-ea"/>
              <a:cs typeface="+mn-cs"/>
            </a:rPr>
            <a:t>CONCETTO E' FONDAMENTALE: MOVIMENTO SENZA PALLA PER LA CREAZIONE DEGLI SPAZI</a:t>
          </a:r>
          <a:r>
            <a:rPr lang="it-IT" sz="1100" b="0" cap="small" baseline="0">
              <a:solidFill>
                <a:schemeClr val="dk1"/>
              </a:solidFill>
              <a:latin typeface="+mn-lt"/>
              <a:ea typeface="+mn-ea"/>
              <a:cs typeface="+mn-cs"/>
            </a:rPr>
            <a:t>: MI FACCIO CAPIRE, SCARICO PALLA E VADO NELLO SPAZIO CAMBIANDO PASSO GARANTENDO AL POSSESSORE DI PALLA ALMENO UNA DOPPIA SOLUZIONE . ABI LA VOLTA SCORSA HA INTERPRETATO MOLTO BENE QUESTA COSA E SIAMO ARRIVATI AL CROSS IN 3-4 OCCASIONI, MA SENZA NESSUNO  PERO' CHE SEGUISSE L'AZIONE DALL'ALTRA PARTE. </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GIAN, ABI/ GUERRO, CAP, WALLY/BULGA/ PAOLO, MONTI.</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GUIDI TU. FATTI SENTIRE</a:t>
          </a:r>
          <a:r>
            <a:rPr lang="it-IT" sz="1100" cap="small" baseline="0">
              <a:solidFill>
                <a:schemeClr val="dk1"/>
              </a:solidFill>
              <a:latin typeface="+mn-lt"/>
              <a:ea typeface="+mn-ea"/>
              <a:cs typeface="+mn-cs"/>
            </a:rPr>
            <a:t> . TIENI</a:t>
          </a:r>
          <a:r>
            <a:rPr lang="it-IT" sz="1100" b="1" cap="small">
              <a:solidFill>
                <a:schemeClr val="dk1"/>
              </a:solidFill>
              <a:latin typeface="+mn-lt"/>
              <a:ea typeface="+mn-ea"/>
              <a:cs typeface="+mn-cs"/>
            </a:rPr>
            <a:t> LA LINEA ALTA</a:t>
          </a:r>
          <a:r>
            <a:rPr lang="it-IT" sz="1100" cap="small">
              <a:solidFill>
                <a:schemeClr val="dk1"/>
              </a:solidFill>
              <a:latin typeface="+mn-lt"/>
              <a:ea typeface="+mn-ea"/>
              <a:cs typeface="+mn-cs"/>
            </a:rPr>
            <a:t>, SE NO RISCHIAMO DI SPACCARCI IN DUE TRONCONI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 </a:t>
          </a:r>
        </a:p>
        <a:p>
          <a:r>
            <a:rPr lang="it-IT" sz="1100" b="1" cap="small">
              <a:solidFill>
                <a:schemeClr val="dk1"/>
              </a:solidFill>
              <a:latin typeface="+mn-lt"/>
              <a:ea typeface="+mn-ea"/>
              <a:cs typeface="+mn-cs"/>
            </a:rPr>
            <a:t>IL GIRO PALLA </a:t>
          </a:r>
          <a:r>
            <a:rPr lang="it-IT" sz="1100" b="0" cap="small">
              <a:solidFill>
                <a:schemeClr val="dk1"/>
              </a:solidFill>
              <a:latin typeface="+mn-lt"/>
              <a:ea typeface="+mn-ea"/>
              <a:cs typeface="+mn-cs"/>
            </a:rPr>
            <a:t>COME DETTO </a:t>
          </a:r>
          <a:r>
            <a:rPr lang="it-IT" sz="1100" cap="small">
              <a:solidFill>
                <a:schemeClr val="dk1"/>
              </a:solidFill>
              <a:latin typeface="+mn-lt"/>
              <a:ea typeface="+mn-ea"/>
              <a:cs typeface="+mn-cs"/>
            </a:rPr>
            <a:t>VA FATTO PIU' VELOCE, QUINDI PASSAGGI DI PRIMA O DI SECONDA AL MASSIMO: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PUO’ CREARE SUPERIORITA’.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a:t>
          </a:r>
        </a:p>
        <a:p>
          <a:r>
            <a:rPr lang="it-IT" sz="1100">
              <a:solidFill>
                <a:schemeClr val="dk1"/>
              </a:solidFill>
              <a:latin typeface="+mn-lt"/>
              <a:ea typeface="+mn-ea"/>
              <a:cs typeface="+mn-cs"/>
            </a:rPr>
            <a:t>SE SIAMO PRESSATI</a:t>
          </a:r>
          <a:r>
            <a:rPr lang="it-IT" sz="1100" baseline="0">
              <a:solidFill>
                <a:schemeClr val="dk1"/>
              </a:solidFill>
              <a:latin typeface="+mn-lt"/>
              <a:ea typeface="+mn-ea"/>
              <a:cs typeface="+mn-cs"/>
            </a:rPr>
            <a:t>  SI LANCIA SUL CENTRAVANTI. </a:t>
          </a:r>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a:t>
          </a:r>
          <a:r>
            <a:rPr lang="it-IT" sz="1100" b="1" cap="small" baseline="0">
              <a:solidFill>
                <a:schemeClr val="dk1"/>
              </a:solidFill>
              <a:latin typeface="+mn-lt"/>
              <a:ea typeface="+mn-ea"/>
              <a:cs typeface="+mn-cs"/>
            </a:rPr>
            <a:t> OCCHI E ORECCHIE APERTI SULLE PALLE INATTIVE, MARCHIAMO A UOMO, </a:t>
          </a:r>
          <a:r>
            <a:rPr lang="it-IT" sz="1100" baseline="0">
              <a:solidFill>
                <a:schemeClr val="dk1"/>
              </a:solidFill>
              <a:latin typeface="+mn-lt"/>
              <a:ea typeface="+mn-ea"/>
              <a:cs typeface="+mn-cs"/>
            </a:rPr>
            <a:t>OGNUNO BATTEZZA E SE LO TIENE STRETTO.</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a:t>
          </a:r>
          <a:r>
            <a:rPr lang="it-IT" sz="1100" cap="small" baseline="0">
              <a:solidFill>
                <a:schemeClr val="dk1"/>
              </a:solidFill>
              <a:latin typeface="+mn-lt"/>
              <a:ea typeface="+mn-ea"/>
              <a:cs typeface="+mn-cs"/>
            </a:rPr>
            <a:t> CAP </a:t>
          </a:r>
          <a:r>
            <a:rPr lang="it-IT" sz="1100" cap="small">
              <a:solidFill>
                <a:schemeClr val="dk1"/>
              </a:solidFill>
              <a:latin typeface="+mn-lt"/>
              <a:ea typeface="+mn-ea"/>
              <a:cs typeface="+mn-cs"/>
            </a:rPr>
            <a:t>CHE DETTERA’ I TEMPI DELLA SQUADRA. MI RACCOMANDO LA POSIZIONE,</a:t>
          </a:r>
          <a:r>
            <a:rPr lang="it-IT" sz="1100" cap="small" baseline="0">
              <a:solidFill>
                <a:schemeClr val="dk1"/>
              </a:solidFill>
              <a:latin typeface="+mn-lt"/>
              <a:ea typeface="+mn-ea"/>
              <a:cs typeface="+mn-cs"/>
            </a:rPr>
            <a:t> MOVIMENTI IN ORIZZONTALE , GIOCATE SEMPLICI, CERCA IL TREQUARTISTA E QUANDO C'E' LA POSSIBILITA' VOGLIO </a:t>
          </a:r>
          <a:r>
            <a:rPr lang="it-IT" sz="1100" cap="small">
              <a:solidFill>
                <a:schemeClr val="dk1"/>
              </a:solidFill>
              <a:latin typeface="+mn-lt"/>
              <a:ea typeface="+mn-ea"/>
              <a:cs typeface="+mn-cs"/>
            </a:rPr>
            <a:t>IL </a:t>
          </a:r>
          <a:r>
            <a:rPr lang="it-IT" sz="1100" b="1" cap="small">
              <a:solidFill>
                <a:schemeClr val="dk1"/>
              </a:solidFill>
              <a:latin typeface="+mn-lt"/>
              <a:ea typeface="+mn-ea"/>
              <a:cs typeface="+mn-cs"/>
            </a:rPr>
            <a:t>CAMBIO CAMPO </a:t>
          </a:r>
          <a:r>
            <a:rPr lang="it-IT" sz="1100" cap="small">
              <a:solidFill>
                <a:schemeClr val="dk1"/>
              </a:solidFill>
              <a:latin typeface="+mn-lt"/>
              <a:ea typeface="+mn-ea"/>
              <a:cs typeface="+mn-cs"/>
            </a:rPr>
            <a:t>IN MANIERA VELOCE ANCHE IN ZONA CIECA, PER I TERZINI: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MAI BUTTARE VIA IL PALLONE,  RICERCA COSTANTE DEL GIOCO PALLA A TERRA.</a:t>
          </a:r>
        </a:p>
        <a:p>
          <a:r>
            <a:rPr lang="it-IT" sz="1100" cap="small">
              <a:solidFill>
                <a:schemeClr val="dk1"/>
              </a:solidFill>
              <a:latin typeface="+mn-lt"/>
              <a:ea typeface="+mn-ea"/>
              <a:cs typeface="+mn-cs"/>
            </a:rPr>
            <a:t>I DUE INTERNI DEVONO MUOVERSI CON INTELLIGENZA EH:  SE C'E' LA POSSIBILITA' CI SI INSERISCE</a:t>
          </a:r>
          <a:r>
            <a:rPr lang="it-IT" sz="1100" cap="small" baseline="0">
              <a:solidFill>
                <a:schemeClr val="dk1"/>
              </a:solidFill>
              <a:latin typeface="+mn-lt"/>
              <a:ea typeface="+mn-ea"/>
              <a:cs typeface="+mn-cs"/>
            </a:rPr>
            <a:t>  QUANDO IL TREQUARTISTA CREA SPAZIO MA </a:t>
          </a:r>
          <a:r>
            <a:rPr lang="it-IT" sz="1100" cap="small">
              <a:solidFill>
                <a:schemeClr val="dk1"/>
              </a:solidFill>
              <a:latin typeface="+mn-lt"/>
              <a:ea typeface="+mn-ea"/>
              <a:cs typeface="+mn-cs"/>
            </a:rPr>
            <a:t>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E  PRONTI A SCIVOLTARE SULL'ESTERNO IN CASO DI BISOGNO. NON PERDIAMO PALLE BANALI:</a:t>
          </a:r>
          <a:r>
            <a:rPr lang="it-IT" sz="1100" cap="small" baseline="0">
              <a:solidFill>
                <a:schemeClr val="dk1"/>
              </a:solidFill>
              <a:latin typeface="+mn-lt"/>
              <a:ea typeface="+mn-ea"/>
              <a:cs typeface="+mn-cs"/>
            </a:rPr>
            <a:t> E' DETERMINANTE ESSERE FORTI NELL'UNO CONTRO UNO, NEI CONTRASTI, I CONTRASTI PRIMA CHE COL CORPO SI VINCONO CON LA CONCENTRAZIONE E LA CARICA AGONISTICA.  DALLA META' CAMPO VERSO LA MIA PORTA SOPRATTUTTO NEGLI ULTIMI 20 METRI NON VOGLIO VEDERE NESSUNO INDIETREGGIARE, IL POSSESSORE DI PALLA DEVE ESSERE SEMPRE PRESSATO. </a:t>
          </a:r>
          <a:r>
            <a:rPr lang="it-IT" sz="1100" cap="small">
              <a:solidFill>
                <a:schemeClr val="dk1"/>
              </a:solidFill>
              <a:latin typeface="+mn-lt"/>
              <a:ea typeface="+mn-ea"/>
              <a:cs typeface="+mn-cs"/>
            </a:rPr>
            <a:t>WALLY GIOCA A DESTRA E GUERRO A SINISTRA .</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BULGA</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POSSIBILITA' DI INSERIMENTO DIETRO LA PUNTA QUANDO VIENE INCONTRO A RICEVERE PALLA. </a:t>
          </a:r>
          <a:r>
            <a:rPr lang="it-IT" sz="1100" cap="small" baseline="0">
              <a:solidFill>
                <a:schemeClr val="dk1"/>
              </a:solidFill>
              <a:latin typeface="+mn-lt"/>
              <a:ea typeface="+mn-ea"/>
              <a:cs typeface="+mn-cs"/>
            </a:rPr>
            <a:t>TI VAI A CERCARE LO SPAZIO SENZA DARE RIFERIMENTI. VAI IN APPOGGIO PER LA GIOCATA DELLA PUNTA E CERCA SEMPRE LA GIOCATA VELOCE MAGARI IN PROFONDITA' O PER LA CHIUSURA DI UN TRIANGOLO.  NEGLI ULTIMI 20/25 METRI VOGLIO IL DRIBBLING SENZA PAURA E LA FINALIZZAZIONE VELOCE CHE SIA IL CROSS, L'UNO-DUE O IL TIRO. </a:t>
          </a:r>
        </a:p>
        <a:p>
          <a:r>
            <a:rPr lang="it-IT" sz="1100" cap="small" baseline="0">
              <a:solidFill>
                <a:schemeClr val="dk1"/>
              </a:solidFill>
              <a:latin typeface="+mn-lt"/>
              <a:ea typeface="+mn-ea"/>
              <a:cs typeface="+mn-cs"/>
            </a:rPr>
            <a:t>SCALI A CENTROCAMPO IN FASE DI NON POSSESSO. CHIARO?  </a:t>
          </a:r>
          <a:r>
            <a:rPr lang="it-IT" sz="1100" baseline="0">
              <a:solidFill>
                <a:schemeClr val="dk1"/>
              </a:solidFill>
              <a:latin typeface="+mn-lt"/>
              <a:ea typeface="+mn-ea"/>
              <a:cs typeface="+mn-cs"/>
            </a:rPr>
            <a:t>RIENTRA PAOLO A SALTARE IN AREA SULLE PALLE INATTIVE A SFAVORE.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PAOLO</a:t>
          </a:r>
          <a:r>
            <a:rPr lang="it-IT" sz="1100" cap="small" baseline="0">
              <a:solidFill>
                <a:schemeClr val="dk1"/>
              </a:solidFill>
              <a:latin typeface="+mn-lt"/>
              <a:ea typeface="+mn-ea"/>
              <a:cs typeface="+mn-cs"/>
            </a:rPr>
            <a:t> PUNTO DI RIFERIMENTO, QUINDI GIOCHI DA CENTRAVANTI. LASCIA SVARIARE IL MONTI CHE FARA' PIU' MOVIMENTO. </a:t>
          </a:r>
          <a:r>
            <a:rPr lang="it-IT" sz="1100" cap="small">
              <a:solidFill>
                <a:schemeClr val="dk1"/>
              </a:solidFill>
              <a:latin typeface="+mn-lt"/>
              <a:ea typeface="+mn-ea"/>
              <a:cs typeface="+mn-cs"/>
            </a:rPr>
            <a:t>CERCA DI TENERE SU' LA PALLA.</a:t>
          </a:r>
          <a:r>
            <a:rPr lang="it-IT" sz="1100" cap="small" baseline="0">
              <a:solidFill>
                <a:schemeClr val="dk1"/>
              </a:solidFill>
              <a:latin typeface="+mn-lt"/>
              <a:ea typeface="+mn-ea"/>
              <a:cs typeface="+mn-cs"/>
            </a:rPr>
            <a:t> GIOCATE VICINI </a:t>
          </a:r>
          <a:r>
            <a:rPr lang="it-IT" sz="1100" cap="small">
              <a:solidFill>
                <a:schemeClr val="dk1"/>
              </a:solidFill>
              <a:latin typeface="+mn-lt"/>
              <a:ea typeface="+mn-ea"/>
              <a:cs typeface="+mn-cs"/>
            </a:rPr>
            <a:t>E RICORDATEVI</a:t>
          </a:r>
          <a:r>
            <a:rPr lang="it-IT" sz="1100" cap="small" baseline="0">
              <a:solidFill>
                <a:schemeClr val="dk1"/>
              </a:solidFill>
              <a:latin typeface="+mn-lt"/>
              <a:ea typeface="+mn-ea"/>
              <a:cs typeface="+mn-cs"/>
            </a:rPr>
            <a:t> CHE CON LA GIOCATA SEMPLICE SPESSO SIA ARRIVA IN PORTA. </a:t>
          </a:r>
          <a:r>
            <a:rPr lang="it-IT" sz="1100" cap="small">
              <a:solidFill>
                <a:schemeClr val="dk1"/>
              </a:solidFill>
              <a:latin typeface="+mn-lt"/>
              <a:ea typeface="+mn-ea"/>
              <a:cs typeface="+mn-cs"/>
            </a:rPr>
            <a:t> PAOLO</a:t>
          </a:r>
          <a:r>
            <a:rPr lang="it-IT" sz="1100" cap="small" baseline="0">
              <a:solidFill>
                <a:schemeClr val="dk1"/>
              </a:solidFill>
              <a:latin typeface="+mn-lt"/>
              <a:ea typeface="+mn-ea"/>
              <a:cs typeface="+mn-cs"/>
            </a:rPr>
            <a:t> PREDILIGI LO SCARICO DI PRIMA QUANDO VIENI INCONTRO.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VORREI UNA COSA: UNO-DUE</a:t>
          </a:r>
          <a:r>
            <a:rPr lang="it-IT" sz="1100" b="1" cap="small" baseline="0">
              <a:solidFill>
                <a:schemeClr val="dk1"/>
              </a:solidFill>
              <a:latin typeface="+mn-lt"/>
              <a:ea typeface="+mn-ea"/>
              <a:cs typeface="+mn-cs"/>
            </a:rPr>
            <a:t> E TIRI DA FUORI</a:t>
          </a:r>
          <a:r>
            <a:rPr lang="it-IT" sz="1100" b="1" cap="small">
              <a:solidFill>
                <a:schemeClr val="dk1"/>
              </a:solidFill>
              <a:latin typeface="+mn-lt"/>
              <a:ea typeface="+mn-ea"/>
              <a:cs typeface="+mn-cs"/>
            </a:rPr>
            <a:t>, CERCHIAMO LA CONCLUSIONE NELLO SPECCHIO</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QUANDO ABBIAMO LA POSSIBILITA’. </a:t>
          </a:r>
          <a:endParaRPr lang="it-IT" sz="1100" b="1"/>
        </a:p>
        <a:p>
          <a:pPr marL="0" marR="0" indent="0" defTabSz="914400" eaLnBrk="1" fontAlgn="auto" latinLnBrk="0" hangingPunct="1">
            <a:lnSpc>
              <a:spcPct val="100000"/>
            </a:lnSpc>
            <a:spcBef>
              <a:spcPts val="0"/>
            </a:spcBef>
            <a:spcAft>
              <a:spcPts val="0"/>
            </a:spcAft>
            <a:buClrTx/>
            <a:buSzTx/>
            <a:buFontTx/>
            <a:buNone/>
            <a:tabLst/>
            <a:defRPr/>
          </a:pPr>
          <a:r>
            <a:rPr lang="it-IT" sz="1100"/>
            <a:t>RICORDIAMOCI CHE I PRIMI DIFENSORI SONO LE PUNTE:  SUI CENTRALI ESCE BULGA MENTRE MONTI</a:t>
          </a:r>
          <a:r>
            <a:rPr lang="it-IT" sz="1100" baseline="0"/>
            <a:t> E PAOLO STAZIONANO TRA CENTRALI E TERZINI. VOGLIO QUESTA FASE FATTA AL MEGLIO PERCHE' PRIMA RECUPERIAMO PALLA MEGLIO E' E SE LO FACCIAMO IL PIU' ALTO POSSIBILE SIAMO PIU' VICINI ALLA LORO PORTA E PIU' LONTANI DALLA NOSTRA. </a:t>
          </a:r>
          <a:endParaRPr lang="it-IT" sz="1100"/>
        </a:p>
        <a:p>
          <a:endParaRPr lang="it-IT" sz="1100"/>
        </a:p>
        <a:p>
          <a:r>
            <a:rPr lang="it-IT" sz="1100"/>
            <a:t>-RIGORI: PAOLO/ERIS</a:t>
          </a:r>
        </a:p>
        <a:p>
          <a:r>
            <a:rPr lang="it-IT" sz="1100"/>
            <a:t>-PUNIZIONI: DAL LIMITE ERIS. DA PIU' LONTANO PAOLO.</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ADESSO ANDIAMO IN CAMPO A FARE UN BUON RISCALDAMENTO. LA PARTITA SI INIZIA A VINCERE GIA' DA QUI.</a:t>
          </a:r>
        </a:p>
        <a:p>
          <a:endParaRPr lang="it-IT" sz="1100"/>
        </a:p>
        <a:p>
          <a:r>
            <a:rPr lang="it-IT" sz="1100" u="sng" cap="small">
              <a:solidFill>
                <a:schemeClr val="dk1"/>
              </a:solidFill>
              <a:latin typeface="+mn-lt"/>
              <a:ea typeface="+mn-ea"/>
              <a:cs typeface="+mn-cs"/>
            </a:rPr>
            <a:t>RACCOMANDAZIONI:</a:t>
          </a:r>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p>
        <a:p>
          <a:pPr eaLnBrk="1" fontAlgn="auto" latinLnBrk="0" hangingPunct="1"/>
          <a:r>
            <a:rPr lang="it-IT" sz="1100" cap="small" baseline="0">
              <a:solidFill>
                <a:schemeClr val="dk1"/>
              </a:solidFill>
              <a:latin typeface="+mn-lt"/>
              <a:ea typeface="+mn-ea"/>
              <a:cs typeface="+mn-cs"/>
            </a:rPr>
            <a:t>RIMESSE LATERALI A SFAVORE: ATTACCATI, NON A DUE METRI</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RIMESSE LATERALI A FAVORE OLTRE LA META' CAMPO: SI PUO' PROVARE ANCHE  UNO-DUE E CAMBIO CAMPO .</a:t>
          </a:r>
          <a:endParaRPr lang="it-IT"/>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eaLnBrk="1" fontAlgn="auto" latinLnBrk="0" hangingPunct="1"/>
          <a:endParaRPr lang="it-IT"/>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 QUANTO NE SO, IL DINAZZANO E' UNA SQUADRA CON DUE ATTACCANTI VELOCI MA DIETRO NON SONO IRRESISTIBILI.</a:t>
          </a:r>
          <a:endParaRPr lang="it-IT"/>
        </a:p>
        <a:p>
          <a:r>
            <a:rPr lang="it-IT" sz="1100" cap="small" baseline="0">
              <a:solidFill>
                <a:schemeClr val="dk1"/>
              </a:solidFill>
              <a:latin typeface="+mn-lt"/>
              <a:ea typeface="+mn-ea"/>
              <a:cs typeface="+mn-cs"/>
            </a:rPr>
            <a:t>MARCATORI LORO: NAPOLI CARMINE-FERRARI DANIEL- STEFANI MANUEL</a:t>
          </a:r>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p>
        <a:p>
          <a:r>
            <a:rPr lang="it-IT" sz="1100" b="1" baseline="0">
              <a:solidFill>
                <a:schemeClr val="dk1"/>
              </a:solidFill>
              <a:latin typeface="+mn-lt"/>
              <a:ea typeface="+mn-ea"/>
              <a:cs typeface="+mn-cs"/>
            </a:rPr>
            <a:t>CAMBIO PASSO</a:t>
          </a:r>
        </a:p>
        <a:p>
          <a:r>
            <a:rPr lang="it-IT" sz="1100" b="1" baseline="0">
              <a:solidFill>
                <a:schemeClr val="dk1"/>
              </a:solidFill>
              <a:latin typeface="+mn-lt"/>
              <a:ea typeface="+mn-ea"/>
              <a:cs typeface="+mn-cs"/>
            </a:rPr>
            <a:t>CONQUISTIAMO PIU' CAMPO</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1/8 E 1/4 FINALE</a:t>
          </a:r>
          <a:endParaRPr lang="it-IT"/>
        </a:p>
        <a:p>
          <a:r>
            <a:rPr lang="it-IT" sz="1100" b="1" baseline="0">
              <a:solidFill>
                <a:schemeClr val="dk1"/>
              </a:solidFill>
              <a:latin typeface="+mn-lt"/>
              <a:ea typeface="+mn-ea"/>
              <a:cs typeface="+mn-cs"/>
            </a:rPr>
            <a:t>SE SIAMO SOPRA: RICORDARE IN COPPA L'ANNO SCORSO A BASILICANOVA</a:t>
          </a:r>
          <a:endParaRPr lang="it-IT"/>
        </a:p>
        <a:p>
          <a:endParaRPr lang="it-IT"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915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105</xdr:row>
      <xdr:rowOff>104775</xdr:rowOff>
    </xdr:to>
    <xdr:sp macro="" textlink="">
      <xdr:nvSpPr>
        <xdr:cNvPr id="4" name="CasellaDiTesto 3"/>
        <xdr:cNvSpPr txBox="1"/>
      </xdr:nvSpPr>
      <xdr:spPr>
        <a:xfrm>
          <a:off x="47625" y="381001"/>
          <a:ext cx="5153025" cy="16964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IL SALVATERRA A ME PERSONALMENTE STA SULLE PALLE, A PELLE. </a:t>
          </a:r>
        </a:p>
        <a:p>
          <a:r>
            <a:rPr lang="it-IT" sz="1100" u="none" cap="small" baseline="0">
              <a:solidFill>
                <a:schemeClr val="dk1"/>
              </a:solidFill>
              <a:latin typeface="+mn-lt"/>
              <a:ea typeface="+mn-ea"/>
              <a:cs typeface="+mn-cs"/>
            </a:rPr>
            <a:t>ERGO A VOI VINSER.</a:t>
          </a:r>
        </a:p>
        <a:p>
          <a:pPr eaLnBrk="1" fontAlgn="auto" latinLnBrk="0" hangingPunct="1"/>
          <a:r>
            <a:rPr lang="it-IT" sz="1100" cap="small" baseline="0">
              <a:solidFill>
                <a:schemeClr val="dk1"/>
              </a:solidFill>
              <a:latin typeface="+mn-lt"/>
              <a:ea typeface="+mn-ea"/>
              <a:cs typeface="+mn-cs"/>
            </a:rPr>
            <a:t>ENTRIAMO DA SUBITO IN PARTITA  </a:t>
          </a:r>
          <a:r>
            <a:rPr lang="it-IT" sz="1100" b="1" cap="small" baseline="0">
              <a:solidFill>
                <a:schemeClr val="dk1"/>
              </a:solidFill>
              <a:latin typeface="+mn-lt"/>
              <a:ea typeface="+mn-ea"/>
              <a:cs typeface="+mn-cs"/>
            </a:rPr>
            <a:t>IN MANIERA DECISA SENZA PERDERE TEMPO PREZIOSO, CON GRINTA E CATTIVERIA AGONISTICA SU OGNI PALLA.</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SECONDO ME DOBBIAMO CERCARE DI STARE PIU' ALTI, A PARTIRE DA DIETRO: IL GIROPALLA LO FACCIAMO BENE MA PROBABILMENTE TROPPO IN BASSO. QUINDI LA DIFESA DEVE SALIRE, VI VOGLIO ALTI, DI CONSEGUENZA IL CENTROCAMPISTA CENTRALE NON DEVE ABBASARSI TROPPO A RICEVERE PALLA. </a:t>
          </a:r>
        </a:p>
        <a:p>
          <a:pPr eaLnBrk="1" fontAlgn="auto" latinLnBrk="0" hangingPunct="1"/>
          <a:r>
            <a:rPr lang="it-IT" sz="1100" b="0" cap="small" baseline="0">
              <a:solidFill>
                <a:schemeClr val="dk1"/>
              </a:solidFill>
              <a:latin typeface="+mn-lt"/>
              <a:ea typeface="+mn-ea"/>
              <a:cs typeface="+mn-cs"/>
            </a:rPr>
            <a:t>PROVIAMO A CONQUISTARE CAMPO. VANNO TENUTI NELLA LORO META' CAMPO  E LI TENIAMO LI'. CON POSSESSO PALLA E GIOCATE VELOCI  DUE/TRE TOCCHI E NON PORTIAMOLA.  VOGLIO I TERZINI CHE PARTECIPINO ALLA MANOVRA OFFENSIVA CON MOVIMENTI SENZA PALLA E SENZA PAURA. A CENTROCAMPO ABBIAMO L'INTELLIGENZA TATTICA PER COPRIRE EVENTUALI SGANCIAMENTI. </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ROBBY, GIAN, ABI/ BULGA, VITTO, GUERRO/PAOLO/  VENTU, ERIS.</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GUIDI TU. FATTI SENTIRE</a:t>
          </a:r>
          <a:r>
            <a:rPr lang="it-IT" sz="1100" cap="small" baseline="0">
              <a:solidFill>
                <a:schemeClr val="dk1"/>
              </a:solidFill>
              <a:latin typeface="+mn-lt"/>
              <a:ea typeface="+mn-ea"/>
              <a:cs typeface="+mn-cs"/>
            </a:rPr>
            <a:t> .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VITTO NON SCHIACCIAMOCI!</a:t>
          </a:r>
          <a:r>
            <a:rPr lang="it-IT" sz="1100" b="1" cap="small">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SE SIAMO PRESSATI</a:t>
          </a:r>
          <a:r>
            <a:rPr lang="it-IT" sz="1100" baseline="0">
              <a:solidFill>
                <a:schemeClr val="dk1"/>
              </a:solidFill>
              <a:latin typeface="+mn-lt"/>
              <a:ea typeface="+mn-ea"/>
              <a:cs typeface="+mn-cs"/>
            </a:rPr>
            <a:t>  SI LANCIA SUL CENTRAVANTI.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VA FATTO PIU' VELOCE,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IN CASA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ROBBY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a:t>
          </a:r>
          <a:r>
            <a:rPr lang="it-IT" sz="1100" cap="small" baseline="0">
              <a:solidFill>
                <a:schemeClr val="dk1"/>
              </a:solidFill>
              <a:latin typeface="+mn-lt"/>
              <a:ea typeface="+mn-ea"/>
              <a:cs typeface="+mn-cs"/>
            </a:rPr>
            <a:t> VITTO </a:t>
          </a:r>
          <a:r>
            <a:rPr lang="it-IT" sz="1100" cap="small">
              <a:solidFill>
                <a:schemeClr val="dk1"/>
              </a:solidFill>
              <a:latin typeface="+mn-lt"/>
              <a:ea typeface="+mn-ea"/>
              <a:cs typeface="+mn-cs"/>
            </a:rPr>
            <a:t>CHE DETTERA’ I TEMPI DELLA SQUADRA. MI RACCOMANDO LA POSIZIONE,</a:t>
          </a:r>
          <a:r>
            <a:rPr lang="it-IT" sz="1100" cap="small" baseline="0">
              <a:solidFill>
                <a:schemeClr val="dk1"/>
              </a:solidFill>
              <a:latin typeface="+mn-lt"/>
              <a:ea typeface="+mn-ea"/>
              <a:cs typeface="+mn-cs"/>
            </a:rPr>
            <a:t> MOVIMENTI IN ORIZZONTALE , GIOCATE SEMPLICI E VELOCI, CERCA PAOLO E QUANDO C'E' LA POSSIBILITA' VOGLIO </a:t>
          </a:r>
          <a:r>
            <a:rPr lang="it-IT" sz="1100" cap="small">
              <a:solidFill>
                <a:schemeClr val="dk1"/>
              </a:solidFill>
              <a:latin typeface="+mn-lt"/>
              <a:ea typeface="+mn-ea"/>
              <a:cs typeface="+mn-cs"/>
            </a:rPr>
            <a:t>IL </a:t>
          </a:r>
          <a:r>
            <a:rPr lang="it-IT" sz="1100" b="1" cap="small">
              <a:solidFill>
                <a:schemeClr val="dk1"/>
              </a:solidFill>
              <a:latin typeface="+mn-lt"/>
              <a:ea typeface="+mn-ea"/>
              <a:cs typeface="+mn-cs"/>
            </a:rPr>
            <a:t>CAMBIO CAMPO </a:t>
          </a:r>
          <a:r>
            <a:rPr lang="it-IT" sz="1100" cap="small">
              <a:solidFill>
                <a:schemeClr val="dk1"/>
              </a:solidFill>
              <a:latin typeface="+mn-lt"/>
              <a:ea typeface="+mn-ea"/>
              <a:cs typeface="+mn-cs"/>
            </a:rPr>
            <a:t>IN MANIERA VELOCE,  PER I TERZINI: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r>
            <a:rPr lang="it-IT" sz="1100" b="1" cap="small">
              <a:solidFill>
                <a:schemeClr val="dk1"/>
              </a:solidFill>
              <a:latin typeface="+mn-lt"/>
              <a:ea typeface="+mn-ea"/>
              <a:cs typeface="+mn-cs"/>
            </a:rPr>
            <a:t>MAI BUTTARE VIA IL PALLONE, RICERCA COSTANTE DEL GIOCO PALLA A TERRA.</a:t>
          </a:r>
        </a:p>
        <a:p>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E PRONTI A SCIVOLARE SULL'ESTERNO IN CASO DI BISOGNO. NON PERDIAMO PALLE BANALI.  BULGA GIOCA  A DESTRA E GUERRO A SINISTRA .</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PAOLO</a:t>
          </a:r>
          <a:r>
            <a:rPr lang="it-IT" sz="1100" cap="small" baseline="0">
              <a:solidFill>
                <a:schemeClr val="dk1"/>
              </a:solidFill>
              <a:latin typeface="+mn-lt"/>
              <a:ea typeface="+mn-ea"/>
              <a:cs typeface="+mn-cs"/>
            </a:rPr>
            <a:t>.</a:t>
          </a:r>
          <a:r>
            <a:rPr lang="it-IT" sz="1100" cap="small">
              <a:solidFill>
                <a:schemeClr val="dk1"/>
              </a:solidFill>
              <a:latin typeface="+mn-lt"/>
              <a:ea typeface="+mn-ea"/>
              <a:cs typeface="+mn-cs"/>
            </a:rPr>
            <a:t> POSSIBILITA' DI INSERIMENTO DIETRO LA PUNTA QUANDO VIENE INCONTRO A RICEVERE PALLA. </a:t>
          </a:r>
          <a:r>
            <a:rPr lang="it-IT" sz="1100" cap="small" baseline="0">
              <a:solidFill>
                <a:schemeClr val="dk1"/>
              </a:solidFill>
              <a:latin typeface="+mn-lt"/>
              <a:ea typeface="+mn-ea"/>
              <a:cs typeface="+mn-cs"/>
            </a:rPr>
            <a:t>TI VAI A CERCARE LO SPAZIO SENZA DARE RIFERIMENTI. VAI IN APPOGGIO PER LA GIOCATA DELLA PUNTA E CERCA SEMPRE LA GIOCATA VELOCE MAGARI IN PROFONDITA' O PER LA CHIUSURA DI UN TRIANGOLO.  </a:t>
          </a:r>
          <a:r>
            <a:rPr lang="it-IT" sz="1100" b="1" cap="small" baseline="0">
              <a:solidFill>
                <a:schemeClr val="dk1"/>
              </a:solidFill>
              <a:latin typeface="+mn-lt"/>
              <a:ea typeface="+mn-ea"/>
              <a:cs typeface="+mn-cs"/>
            </a:rPr>
            <a:t>NEGLI ULTIMI 20/25 METRI VOGLIO IL DRIBBLING SENZA PAURA E LA FINALIZZAZIONE VELOCE CHE SIA IL CROSS, L'UNO-DUE O IL TIRO</a:t>
          </a:r>
          <a:r>
            <a:rPr lang="it-IT" sz="1100" cap="small" baseline="0">
              <a:solidFill>
                <a:schemeClr val="dk1"/>
              </a:solidFill>
              <a:latin typeface="+mn-lt"/>
              <a:ea typeface="+mn-ea"/>
              <a:cs typeface="+mn-cs"/>
            </a:rPr>
            <a:t>. </a:t>
          </a:r>
          <a:endParaRPr lang="it-IT"/>
        </a:p>
        <a:p>
          <a:r>
            <a:rPr lang="it-IT" sz="1100" cap="small" baseline="0">
              <a:solidFill>
                <a:schemeClr val="dk1"/>
              </a:solidFill>
              <a:latin typeface="+mn-lt"/>
              <a:ea typeface="+mn-ea"/>
              <a:cs typeface="+mn-cs"/>
            </a:rPr>
            <a:t>SCALI A CENTROCAMPO IN FASE DI NON POSSESSO. CHIARO?  </a:t>
          </a:r>
          <a:r>
            <a:rPr lang="it-IT" sz="1100" cap="small">
              <a:solidFill>
                <a:schemeClr val="dk1"/>
              </a:solidFill>
              <a:latin typeface="+mn-lt"/>
              <a:ea typeface="+mn-ea"/>
              <a:cs typeface="+mn-cs"/>
            </a:rPr>
            <a:t>IL PRESSING SUI CENTRALI PARTE DA TE, LE PUNTE STANNO TRA IL CENTRALE ED IL TERZINO. </a:t>
          </a:r>
          <a:r>
            <a:rPr lang="it-IT" sz="1100" baseline="0">
              <a:solidFill>
                <a:schemeClr val="dk1"/>
              </a:solidFill>
              <a:latin typeface="+mn-lt"/>
              <a:ea typeface="+mn-ea"/>
              <a:cs typeface="+mn-cs"/>
            </a:rPr>
            <a:t>RIENTRI TU A SALTARE IN AREA SULLE PALLE INATTIVE A SFAVORE.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VENTU</a:t>
          </a:r>
          <a:r>
            <a:rPr lang="it-IT" sz="1100" cap="small" baseline="0">
              <a:solidFill>
                <a:schemeClr val="dk1"/>
              </a:solidFill>
              <a:latin typeface="+mn-lt"/>
              <a:ea typeface="+mn-ea"/>
              <a:cs typeface="+mn-cs"/>
            </a:rPr>
            <a:t> PUNTO DI RIFERIMENTO, QUINDI GIOCHI DA CENTRAVANTI. LASCIA SVARIARE ERIS CHE FARA' PIU' MOVIMENTO. </a:t>
          </a:r>
          <a:r>
            <a:rPr lang="it-IT" sz="1100" cap="small">
              <a:solidFill>
                <a:schemeClr val="dk1"/>
              </a:solidFill>
              <a:latin typeface="+mn-lt"/>
              <a:ea typeface="+mn-ea"/>
              <a:cs typeface="+mn-cs"/>
            </a:rPr>
            <a:t>CERCA DI TENERE SU' LA PALLA.</a:t>
          </a:r>
          <a:r>
            <a:rPr lang="it-IT" sz="1100" cap="small" baseline="0">
              <a:solidFill>
                <a:schemeClr val="dk1"/>
              </a:solidFill>
              <a:latin typeface="+mn-lt"/>
              <a:ea typeface="+mn-ea"/>
              <a:cs typeface="+mn-cs"/>
            </a:rPr>
            <a:t> GIOCATE VICINI </a:t>
          </a:r>
          <a:r>
            <a:rPr lang="it-IT" sz="1100" cap="small">
              <a:solidFill>
                <a:schemeClr val="dk1"/>
              </a:solidFill>
              <a:latin typeface="+mn-lt"/>
              <a:ea typeface="+mn-ea"/>
              <a:cs typeface="+mn-cs"/>
            </a:rPr>
            <a:t>E RICORDATEVI</a:t>
          </a:r>
          <a:r>
            <a:rPr lang="it-IT" sz="1100" cap="small" baseline="0">
              <a:solidFill>
                <a:schemeClr val="dk1"/>
              </a:solidFill>
              <a:latin typeface="+mn-lt"/>
              <a:ea typeface="+mn-ea"/>
              <a:cs typeface="+mn-cs"/>
            </a:rPr>
            <a:t> CHE CON LA GIOCATA SEMPLICE SPESSO SIA ARRIVA IN PORTA. </a:t>
          </a:r>
          <a:r>
            <a:rPr lang="it-IT" sz="1100" cap="small">
              <a:solidFill>
                <a:schemeClr val="dk1"/>
              </a:solidFill>
              <a:latin typeface="+mn-lt"/>
              <a:ea typeface="+mn-ea"/>
              <a:cs typeface="+mn-cs"/>
            </a:rPr>
            <a:t> VENTU</a:t>
          </a:r>
          <a:r>
            <a:rPr lang="it-IT" sz="1100" cap="small" baseline="0">
              <a:solidFill>
                <a:schemeClr val="dk1"/>
              </a:solidFill>
              <a:latin typeface="+mn-lt"/>
              <a:ea typeface="+mn-ea"/>
              <a:cs typeface="+mn-cs"/>
            </a:rPr>
            <a:t> PREDILIGI LO SCARICO DI PRIMA QUANDO VIENI INCONTRO PER 3/4 O INTERNO CHE GIOCHERANNO IN PROFONDITA' PER ERIS O PER IL MOVIMENTO DEL TERZINO. IN ALLENAMENTO LE ABBIAMO PROVATE QUESTE SOLUZIONI. SONO DA RIPETERE IN PARTITA. NE BASTA UNA FATTA BENE E SIAMO IN PORTA.</a:t>
          </a:r>
        </a:p>
        <a:p>
          <a:r>
            <a:rPr lang="it-IT" sz="1100" b="1" cap="small">
              <a:solidFill>
                <a:schemeClr val="dk1"/>
              </a:solidFill>
              <a:latin typeface="+mn-lt"/>
              <a:ea typeface="+mn-ea"/>
              <a:cs typeface="+mn-cs"/>
            </a:rPr>
            <a:t>VORREI UNA COSA: UNO-DUE</a:t>
          </a:r>
          <a:r>
            <a:rPr lang="it-IT" sz="1100" b="1" cap="small" baseline="0">
              <a:solidFill>
                <a:schemeClr val="dk1"/>
              </a:solidFill>
              <a:latin typeface="+mn-lt"/>
              <a:ea typeface="+mn-ea"/>
              <a:cs typeface="+mn-cs"/>
            </a:rPr>
            <a:t> E TIRI DA FUORI</a:t>
          </a:r>
          <a:r>
            <a:rPr lang="it-IT" sz="1100" b="1" cap="small">
              <a:solidFill>
                <a:schemeClr val="dk1"/>
              </a:solidFill>
              <a:latin typeface="+mn-lt"/>
              <a:ea typeface="+mn-ea"/>
              <a:cs typeface="+mn-cs"/>
            </a:rPr>
            <a:t>, CERCHIAMO LA CONCLUSIONE NELLO SPECCHIO</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QUANDO ABBIAMO LA POSSIBILITA’. </a:t>
          </a:r>
          <a:endParaRPr lang="it-IT" sz="1100" b="1">
            <a:solidFill>
              <a:schemeClr val="dk1"/>
            </a:solidFill>
            <a:latin typeface="+mn-lt"/>
            <a:ea typeface="+mn-ea"/>
            <a:cs typeface="+mn-cs"/>
          </a:endParaRPr>
        </a:p>
        <a:p>
          <a:pPr eaLnBrk="1" fontAlgn="auto" latinLnBrk="0" hangingPunct="1"/>
          <a:r>
            <a:rPr lang="it-IT" sz="1100">
              <a:solidFill>
                <a:schemeClr val="dk1"/>
              </a:solidFill>
              <a:latin typeface="+mn-lt"/>
              <a:ea typeface="+mn-ea"/>
              <a:cs typeface="+mn-cs"/>
            </a:rPr>
            <a:t>RICORDIAMOCI CHE I PRIMI DIFENSORI SONO LE PUNTE:  SUI CENTRALI ESCE PAOLO MENTRE VENTU </a:t>
          </a:r>
          <a:r>
            <a:rPr lang="it-IT" sz="1100" baseline="0">
              <a:solidFill>
                <a:schemeClr val="dk1"/>
              </a:solidFill>
              <a:latin typeface="+mn-lt"/>
              <a:ea typeface="+mn-ea"/>
              <a:cs typeface="+mn-cs"/>
            </a:rPr>
            <a:t>E ERIS 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1" cap="small">
              <a:solidFill>
                <a:schemeClr val="dk1"/>
              </a:solidFill>
              <a:latin typeface="+mn-lt"/>
              <a:ea typeface="+mn-ea"/>
              <a:cs typeface="+mn-cs"/>
            </a:rPr>
            <a:t>DAL LIMITE SI TIRA EH RAGAZZI, CERCHIAMO LA CONCLUSIONE QUANDO ABBIAMO LA POSSIBILITA’. </a:t>
          </a:r>
          <a:endParaRPr lang="it-IT" sz="1100" b="1"/>
        </a:p>
        <a:p>
          <a:endParaRPr lang="it-IT" sz="1100"/>
        </a:p>
        <a:p>
          <a:r>
            <a:rPr lang="it-IT" sz="1100"/>
            <a:t>-RIGORI: PAOLO/ERIS</a:t>
          </a:r>
        </a:p>
        <a:p>
          <a:r>
            <a:rPr lang="it-IT" sz="1100"/>
            <a:t>-PUNIZIONI: DAL LIMITE ERIS. DA PIU' LONTANO PAOLO.</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COME SEMPRE UN BUON RISCALDAMENTO. LA PARTITA SI INIZIA A VINCERE GIA' DA QUI.</a:t>
          </a:r>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1/8 E 1/4 FINALE</a:t>
          </a:r>
          <a:endParaRPr lang="it-IT"/>
        </a:p>
        <a:p>
          <a:r>
            <a:rPr lang="it-IT" sz="1100" b="1" baseline="0">
              <a:solidFill>
                <a:schemeClr val="dk1"/>
              </a:solidFill>
              <a:latin typeface="+mn-lt"/>
              <a:ea typeface="+mn-ea"/>
              <a:cs typeface="+mn-cs"/>
            </a:rPr>
            <a:t>SE SIAMO SOPRA: RICORDARE IN COPPA BASILICANOVA</a:t>
          </a:r>
          <a:endParaRPr lang="it-IT"/>
        </a:p>
        <a:p>
          <a:endParaRPr lang="it-IT"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117</xdr:row>
      <xdr:rowOff>38100</xdr:rowOff>
    </xdr:to>
    <xdr:sp macro="" textlink="">
      <xdr:nvSpPr>
        <xdr:cNvPr id="5" name="CasellaDiTesto 4"/>
        <xdr:cNvSpPr txBox="1"/>
      </xdr:nvSpPr>
      <xdr:spPr>
        <a:xfrm>
          <a:off x="47625" y="381001"/>
          <a:ext cx="5153025" cy="18907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TEMPO DI DERBY RAGAZZI.</a:t>
          </a:r>
        </a:p>
        <a:p>
          <a:pPr eaLnBrk="1" fontAlgn="auto" latinLnBrk="0" hangingPunct="1"/>
          <a:r>
            <a:rPr lang="it-IT" sz="1100" b="1" cap="small" baseline="0">
              <a:solidFill>
                <a:schemeClr val="dk1"/>
              </a:solidFill>
              <a:latin typeface="+mn-lt"/>
              <a:ea typeface="+mn-ea"/>
              <a:cs typeface="+mn-cs"/>
            </a:rPr>
            <a:t>GRINTA E CATTIVERIA AGONISTICA SU OGNI PALLA, COME COL SALVATERRA.</a:t>
          </a:r>
        </a:p>
        <a:p>
          <a:pPr eaLnBrk="1" fontAlgn="auto" latinLnBrk="0" hangingPunct="1"/>
          <a:r>
            <a:rPr lang="it-IT" sz="1100" cap="small">
              <a:solidFill>
                <a:schemeClr val="dk1"/>
              </a:solidFill>
              <a:latin typeface="+mn-lt"/>
              <a:ea typeface="+mn-ea"/>
              <a:cs typeface="+mn-cs"/>
            </a:rPr>
            <a:t>OGGI DOBBIAMO </a:t>
          </a:r>
          <a:r>
            <a:rPr lang="it-IT" sz="1100" cap="small" baseline="0">
              <a:solidFill>
                <a:schemeClr val="dk1"/>
              </a:solidFill>
              <a:latin typeface="+mn-lt"/>
              <a:ea typeface="+mn-ea"/>
              <a:cs typeface="+mn-cs"/>
            </a:rPr>
            <a:t>ESSERE </a:t>
          </a:r>
          <a:r>
            <a:rPr lang="it-IT" sz="1100" b="1" cap="small" baseline="0">
              <a:solidFill>
                <a:schemeClr val="dk1"/>
              </a:solidFill>
              <a:latin typeface="+mn-lt"/>
              <a:ea typeface="+mn-ea"/>
              <a:cs typeface="+mn-cs"/>
            </a:rPr>
            <a:t>FORTI NELL'UNO CONTRO UNO, NEI CONTRASTI</a:t>
          </a:r>
          <a:r>
            <a:rPr lang="it-IT" sz="1100" cap="small" baseline="0">
              <a:solidFill>
                <a:schemeClr val="dk1"/>
              </a:solidFill>
              <a:latin typeface="+mn-lt"/>
              <a:ea typeface="+mn-ea"/>
              <a:cs typeface="+mn-cs"/>
            </a:rPr>
            <a:t>, I CONTRASTI PRIMA CHE COL CORPO SI VINCONO CON LA CONCENTRAZIONE E LA </a:t>
          </a:r>
          <a:r>
            <a:rPr lang="it-IT" sz="1100" b="1" cap="small" baseline="0">
              <a:solidFill>
                <a:schemeClr val="dk1"/>
              </a:solidFill>
              <a:latin typeface="+mn-lt"/>
              <a:ea typeface="+mn-ea"/>
              <a:cs typeface="+mn-cs"/>
            </a:rPr>
            <a:t>CARICA AGONISTICA</a:t>
          </a:r>
          <a:r>
            <a:rPr lang="it-IT" sz="1100" cap="small" baseline="0">
              <a:solidFill>
                <a:schemeClr val="dk1"/>
              </a:solidFill>
              <a:latin typeface="+mn-lt"/>
              <a:ea typeface="+mn-ea"/>
              <a:cs typeface="+mn-cs"/>
            </a:rPr>
            <a:t>, VOGLIO UNA SQUADRA DI LOTTATORI IN CAMPO.</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DI STARE ALTI, A PARTIRE DA DIETRO CON </a:t>
          </a:r>
          <a:r>
            <a:rPr lang="it-IT" sz="1100" b="1" cap="small" baseline="0">
              <a:solidFill>
                <a:schemeClr val="dk1"/>
              </a:solidFill>
              <a:latin typeface="+mn-lt"/>
              <a:ea typeface="+mn-ea"/>
              <a:cs typeface="+mn-cs"/>
            </a:rPr>
            <a:t>IL GIRO PALLA FATTO A CAVALLO DEL CENTROCAMPO.</a:t>
          </a:r>
          <a:r>
            <a:rPr lang="it-IT" sz="1100" b="0" cap="small" baseline="0">
              <a:solidFill>
                <a:schemeClr val="dk1"/>
              </a:solidFill>
              <a:latin typeface="+mn-lt"/>
              <a:ea typeface="+mn-ea"/>
              <a:cs typeface="+mn-cs"/>
            </a:rPr>
            <a:t> QUINDI LA DIFESA DEVE SALIRE,  SE SIAMO ALTI, IL CENTROCAMPISTA CENTRALE NON DEVE ABBASARSI TROPPO A RICEVERE PALLA. </a:t>
          </a:r>
        </a:p>
        <a:p>
          <a:pPr eaLnBrk="1" fontAlgn="auto" latinLnBrk="0" hangingPunct="1"/>
          <a:r>
            <a:rPr lang="it-IT" sz="1100" b="0" cap="small" baseline="0">
              <a:solidFill>
                <a:schemeClr val="dk1"/>
              </a:solidFill>
              <a:latin typeface="+mn-lt"/>
              <a:ea typeface="+mn-ea"/>
              <a:cs typeface="+mn-cs"/>
            </a:rPr>
            <a:t>VOGLIO CONQUISTARE CAMPO E GESTIRE NOI IL POSSESSO.  </a:t>
          </a:r>
          <a:r>
            <a:rPr lang="it-IT" sz="1100" b="1" cap="small" baseline="0">
              <a:solidFill>
                <a:schemeClr val="dk1"/>
              </a:solidFill>
              <a:latin typeface="+mn-lt"/>
              <a:ea typeface="+mn-ea"/>
              <a:cs typeface="+mn-cs"/>
            </a:rPr>
            <a:t>VANNO TENUTI NELLA LORO META' CAMPO  E LI TENIAMO LI'. CON POSSESSO PALLA E GIOCATE VELOCI  DUE/TRE TOCCHI E NON PORTIAMOLA.  </a:t>
          </a:r>
        </a:p>
        <a:p>
          <a:pPr eaLnBrk="1" fontAlgn="auto" latinLnBrk="0" hangingPunct="1"/>
          <a:r>
            <a:rPr lang="it-IT" sz="1100" b="1" cap="small" baseline="0">
              <a:solidFill>
                <a:schemeClr val="dk1"/>
              </a:solidFill>
              <a:latin typeface="+mn-lt"/>
              <a:ea typeface="+mn-ea"/>
              <a:cs typeface="+mn-cs"/>
            </a:rPr>
            <a:t>I TERZINI </a:t>
          </a:r>
          <a:r>
            <a:rPr lang="it-IT" sz="1100" b="0" cap="small" baseline="0">
              <a:solidFill>
                <a:schemeClr val="dk1"/>
              </a:solidFill>
              <a:latin typeface="+mn-lt"/>
              <a:ea typeface="+mn-ea"/>
              <a:cs typeface="+mn-cs"/>
            </a:rPr>
            <a:t>COME LA VOLTA SCORSA PARTECIPINO ALLA MANOVRA OFFENSIVA CON MOVIMENTI SENZA PALLA E </a:t>
          </a:r>
          <a:r>
            <a:rPr lang="it-IT" sz="1100" b="1" cap="small" baseline="0">
              <a:solidFill>
                <a:schemeClr val="dk1"/>
              </a:solidFill>
              <a:latin typeface="+mn-lt"/>
              <a:ea typeface="+mn-ea"/>
              <a:cs typeface="+mn-cs"/>
            </a:rPr>
            <a:t>SENZA PAURA</a:t>
          </a:r>
          <a:r>
            <a:rPr lang="it-IT" sz="1100" b="0" cap="small" baseline="0">
              <a:solidFill>
                <a:schemeClr val="dk1"/>
              </a:solidFill>
              <a:latin typeface="+mn-lt"/>
              <a:ea typeface="+mn-ea"/>
              <a:cs typeface="+mn-cs"/>
            </a:rPr>
            <a:t>. A CENTROCAMPO ABBIAMO L'INTELLIGENZA TATTICA PER COPRIRE EVENTUALI SGANCIAMENTI. </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FRANZ, NICO, GIAN, ABI/ WALLY, VITTO, GUERRO/ CAP/ VENTU, CELLO.</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GUIDI TU. FATTI SENTIRE</a:t>
          </a:r>
          <a:r>
            <a:rPr lang="it-IT" sz="1100" cap="small" baseline="0">
              <a:solidFill>
                <a:schemeClr val="dk1"/>
              </a:solidFill>
              <a:latin typeface="+mn-lt"/>
              <a:ea typeface="+mn-ea"/>
              <a:cs typeface="+mn-cs"/>
            </a:rPr>
            <a:t> .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VITTO NON SCHIACCIAMOCI!</a:t>
          </a:r>
          <a:r>
            <a:rPr lang="it-IT" sz="1100" b="1" cap="small">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SE SIAMO PRESSATI</a:t>
          </a:r>
          <a:r>
            <a:rPr lang="it-IT" sz="1100" baseline="0">
              <a:solidFill>
                <a:schemeClr val="dk1"/>
              </a:solidFill>
              <a:latin typeface="+mn-lt"/>
              <a:ea typeface="+mn-ea"/>
              <a:cs typeface="+mn-cs"/>
            </a:rPr>
            <a:t> SI LANCIA LUNGO PER LE PUNTE.</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VA FATTO VELOCE,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IN CASA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HANNO MALLO CHE PUO' ESSERE MOLTO PERICOLOSO DA CALCIO PIAZZATO.</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a:t>
          </a:r>
          <a:r>
            <a:rPr lang="it-IT" sz="1100" cap="small" baseline="0">
              <a:solidFill>
                <a:schemeClr val="dk1"/>
              </a:solidFill>
              <a:latin typeface="+mn-lt"/>
              <a:ea typeface="+mn-ea"/>
              <a:cs typeface="+mn-cs"/>
            </a:rPr>
            <a:t> VITTO </a:t>
          </a:r>
          <a:r>
            <a:rPr lang="it-IT" sz="1100" cap="small">
              <a:solidFill>
                <a:schemeClr val="dk1"/>
              </a:solidFill>
              <a:latin typeface="+mn-lt"/>
              <a:ea typeface="+mn-ea"/>
              <a:cs typeface="+mn-cs"/>
            </a:rPr>
            <a:t>CHE DETTERA’ I TEMPI DELLA SQUADRA. MI RACCOMANDO LA POSIZIONE, NON SBILANCIAMOCI,</a:t>
          </a:r>
          <a:r>
            <a:rPr lang="it-IT" sz="1100" cap="small" baseline="0">
              <a:solidFill>
                <a:schemeClr val="dk1"/>
              </a:solidFill>
              <a:latin typeface="+mn-lt"/>
              <a:ea typeface="+mn-ea"/>
              <a:cs typeface="+mn-cs"/>
            </a:rPr>
            <a:t> MOVIMENTI IN ORIZZONTALE, GIOCATE SEMPLICI E VELOCI, DUE COSE VOGLIO OGGI DA TE </a:t>
          </a:r>
          <a:r>
            <a:rPr lang="it-IT" sz="1100" b="1" cap="small" baseline="0">
              <a:solidFill>
                <a:schemeClr val="dk1"/>
              </a:solidFill>
              <a:latin typeface="+mn-lt"/>
              <a:ea typeface="+mn-ea"/>
              <a:cs typeface="+mn-cs"/>
            </a:rPr>
            <a:t>1)CERCA FABIO QUANDO C'E' LA POSSIBILITA' 2) VOGLIO  CHE PROVI SPESSO </a:t>
          </a:r>
          <a:r>
            <a:rPr lang="it-IT" sz="1100" b="1" cap="small">
              <a:solidFill>
                <a:schemeClr val="dk1"/>
              </a:solidFill>
              <a:latin typeface="+mn-lt"/>
              <a:ea typeface="+mn-ea"/>
              <a:cs typeface="+mn-cs"/>
            </a:rPr>
            <a:t>IL CAMBIO CAMPO IN MANIERA VELOCE,  PER I TERZINI</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r>
            <a:rPr lang="it-IT" sz="1100" b="1" cap="small">
              <a:solidFill>
                <a:schemeClr val="dk1"/>
              </a:solidFill>
              <a:latin typeface="+mn-lt"/>
              <a:ea typeface="+mn-ea"/>
              <a:cs typeface="+mn-cs"/>
            </a:rPr>
            <a:t>MAI BUTTARE VIA IL PALLONE, RICERCA COSTANTE DEL GIOCO PALLA A TERRA.</a:t>
          </a:r>
        </a:p>
        <a:p>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E PRONTI A SCIVOLARE SULL'ESTERNO IN CASO DI BISOGNO. NON PERDIAMO PALLE BANALI.  WALLY GIOCA A DESTRA E GUERRO A SINISTRA . </a:t>
          </a:r>
          <a:r>
            <a:rPr lang="it-IT" sz="1100" cap="small" baseline="0">
              <a:solidFill>
                <a:schemeClr val="dk1"/>
              </a:solidFill>
              <a:latin typeface="+mn-lt"/>
              <a:ea typeface="+mn-ea"/>
              <a:cs typeface="+mn-cs"/>
            </a:rPr>
            <a:t>DALLA META' CAMPO VERSO LA MIA PORTA SOPRATTUTTO NEGLI ULTIMI 20 METRI NON VOGLIO VEDERE NESSUNO INDIETREGGIARE, IL POSSESSORE DI PALLA DEVE ESSERE SEMPRE PRESSATO.</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FABIO. POSSIBILITA' DI INSERIMENTO DIETRO LA PUNTA QUANDO VIENE INCONTRO A RICEVERE PALLA</a:t>
          </a:r>
          <a:r>
            <a:rPr lang="it-IT" sz="1100" cap="small" baseline="0">
              <a:solidFill>
                <a:schemeClr val="dk1"/>
              </a:solidFill>
              <a:latin typeface="+mn-lt"/>
              <a:ea typeface="+mn-ea"/>
              <a:cs typeface="+mn-cs"/>
            </a:rPr>
            <a:t> OPPURE VAI IN APPOGGIO PER LA GIOCATA DELLA PUNTA : CERCA SEMPRE LA GIOCATA VELOCE MAGARI IN PROFONDITA' O PER LA CHIUSURA DI UN TRIANGOLO.  </a:t>
          </a:r>
          <a:r>
            <a:rPr lang="it-IT" sz="1100" b="1" cap="small" baseline="0">
              <a:solidFill>
                <a:schemeClr val="dk1"/>
              </a:solidFill>
              <a:latin typeface="+mn-lt"/>
              <a:ea typeface="+mn-ea"/>
              <a:cs typeface="+mn-cs"/>
            </a:rPr>
            <a:t>HAI LE QUALITA' PER GIOCARE SEMPLICE, VOGLIO QUESTO: NEGLI ULTIMI 20/25 METRI VOGLIO IL DRIBBLING SENZA PAURA E LA FINALIZZAZIONE VELOCE CHE SIA IL CROSS, L'UNO-DUE O IL TIRO</a:t>
          </a:r>
          <a:r>
            <a:rPr lang="it-IT" sz="1100" cap="small" baseline="0">
              <a:solidFill>
                <a:schemeClr val="dk1"/>
              </a:solidFill>
              <a:latin typeface="+mn-lt"/>
              <a:ea typeface="+mn-ea"/>
              <a:cs typeface="+mn-cs"/>
            </a:rPr>
            <a:t>. </a:t>
          </a:r>
          <a:endParaRPr lang="it-IT"/>
        </a:p>
        <a:p>
          <a:r>
            <a:rPr lang="it-IT" sz="1100" cap="small" baseline="0">
              <a:solidFill>
                <a:schemeClr val="dk1"/>
              </a:solidFill>
              <a:latin typeface="+mn-lt"/>
              <a:ea typeface="+mn-ea"/>
              <a:cs typeface="+mn-cs"/>
            </a:rPr>
            <a:t>SCALI A CENTROCAMPO IN FASE DI NON POSSESSO. CHIARO?  </a:t>
          </a:r>
          <a:r>
            <a:rPr lang="it-IT" sz="1100" cap="small">
              <a:solidFill>
                <a:schemeClr val="dk1"/>
              </a:solidFill>
              <a:latin typeface="+mn-lt"/>
              <a:ea typeface="+mn-ea"/>
              <a:cs typeface="+mn-cs"/>
            </a:rPr>
            <a:t>IL PRESSING SUI CENTRALI PARTE DA TE, LE PUNTE STANNO TRA IL CENTRALE ED IL TERZINO. </a:t>
          </a:r>
          <a:r>
            <a:rPr lang="it-IT" sz="1100" baseline="0">
              <a:solidFill>
                <a:schemeClr val="dk1"/>
              </a:solidFill>
              <a:latin typeface="+mn-lt"/>
              <a:ea typeface="+mn-ea"/>
              <a:cs typeface="+mn-cs"/>
            </a:rPr>
            <a:t>RIENTRI TU A SALTARE IN AREA SULLE PALLE INATTIVE A SFAVORE.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VENTU</a:t>
          </a:r>
          <a:r>
            <a:rPr lang="it-IT" sz="1100" b="1" cap="small" baseline="0">
              <a:solidFill>
                <a:schemeClr val="dk1"/>
              </a:solidFill>
              <a:latin typeface="+mn-lt"/>
              <a:ea typeface="+mn-ea"/>
              <a:cs typeface="+mn-cs"/>
            </a:rPr>
            <a:t> PUNTO DI RIFERIMENTO, QUINDI GIOCHI DA CENTRAVANTI</a:t>
          </a:r>
          <a:r>
            <a:rPr lang="it-IT" sz="1100" cap="small" baseline="0">
              <a:solidFill>
                <a:schemeClr val="dk1"/>
              </a:solidFill>
              <a:latin typeface="+mn-lt"/>
              <a:ea typeface="+mn-ea"/>
              <a:cs typeface="+mn-cs"/>
            </a:rPr>
            <a:t>. LASCIA SVARIARE CELLO CHE FARA' PIU' MOVIMENTO. </a:t>
          </a:r>
          <a:r>
            <a:rPr lang="it-IT" sz="1100" b="1" cap="small" baseline="0">
              <a:solidFill>
                <a:schemeClr val="dk1"/>
              </a:solidFill>
              <a:latin typeface="+mn-lt"/>
              <a:ea typeface="+mn-ea"/>
              <a:cs typeface="+mn-cs"/>
            </a:rPr>
            <a:t>PER I CENTROCAMPISTI: CERCHIAMO CELLO IN PROFONDITA', NELLO SPAZIO  E RASOTERRA. E' VELOCE, OGGI PUO' FARE LA DIFFERENZA</a:t>
          </a:r>
          <a:r>
            <a:rPr lang="it-IT" sz="1100" cap="small" baseline="0">
              <a:solidFill>
                <a:schemeClr val="dk1"/>
              </a:solidFill>
              <a:latin typeface="+mn-lt"/>
              <a:ea typeface="+mn-ea"/>
              <a:cs typeface="+mn-cs"/>
            </a:rPr>
            <a:t>.  LE PUNTE OGGI DEVONO</a:t>
          </a:r>
          <a:r>
            <a:rPr lang="it-IT" sz="1100" cap="small">
              <a:solidFill>
                <a:schemeClr val="dk1"/>
              </a:solidFill>
              <a:latin typeface="+mn-lt"/>
              <a:ea typeface="+mn-ea"/>
              <a:cs typeface="+mn-cs"/>
            </a:rPr>
            <a:t> TENERE SU' LA PALLA.</a:t>
          </a:r>
          <a:r>
            <a:rPr lang="it-IT" sz="1100" cap="small" baseline="0">
              <a:solidFill>
                <a:schemeClr val="dk1"/>
              </a:solidFill>
              <a:latin typeface="+mn-lt"/>
              <a:ea typeface="+mn-ea"/>
              <a:cs typeface="+mn-cs"/>
            </a:rPr>
            <a:t> GIOCATE VICINI </a:t>
          </a:r>
          <a:r>
            <a:rPr lang="it-IT" sz="1100" cap="small">
              <a:solidFill>
                <a:schemeClr val="dk1"/>
              </a:solidFill>
              <a:latin typeface="+mn-lt"/>
              <a:ea typeface="+mn-ea"/>
              <a:cs typeface="+mn-cs"/>
            </a:rPr>
            <a:t>E RICORDATEVI</a:t>
          </a:r>
          <a:r>
            <a:rPr lang="it-IT" sz="1100" cap="small" baseline="0">
              <a:solidFill>
                <a:schemeClr val="dk1"/>
              </a:solidFill>
              <a:latin typeface="+mn-lt"/>
              <a:ea typeface="+mn-ea"/>
              <a:cs typeface="+mn-cs"/>
            </a:rPr>
            <a:t> CHE CON LA GIOCATA SEMPLICE SPESSO SIA ARRIVA IN PORTA.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VENTU</a:t>
          </a:r>
          <a:r>
            <a:rPr lang="it-IT" sz="1100" b="1" cap="small" baseline="0">
              <a:solidFill>
                <a:schemeClr val="dk1"/>
              </a:solidFill>
              <a:latin typeface="+mn-lt"/>
              <a:ea typeface="+mn-ea"/>
              <a:cs typeface="+mn-cs"/>
            </a:rPr>
            <a:t> PREDILIGI LO SCARICO DI PRIMA QUANDO VIENI INCONTRO PER 3/4 O INTERNO CHE GIOCHERANNO IN PROFONDITA' PER CELLO (SFRUTTIAMOLO IN VELOCITA') O PER IL MOVIMENTO DEL TERZINO.</a:t>
          </a:r>
          <a:r>
            <a:rPr lang="it-IT" sz="1100" cap="small" baseline="0">
              <a:solidFill>
                <a:schemeClr val="dk1"/>
              </a:solidFill>
              <a:latin typeface="+mn-lt"/>
              <a:ea typeface="+mn-ea"/>
              <a:cs typeface="+mn-cs"/>
            </a:rPr>
            <a:t> IN ALLENAMENTO LE ABBIAMO PROVATE QUESTE SOLUZIONI. SONO DA RIPETERE IN PARTITA. NE BASTA UNA FATTA BENE E SIAMO IN PORTA.</a:t>
          </a:r>
        </a:p>
        <a:p>
          <a:r>
            <a:rPr lang="it-IT" sz="1100" b="1" cap="small">
              <a:solidFill>
                <a:schemeClr val="dk1"/>
              </a:solidFill>
              <a:latin typeface="+mn-lt"/>
              <a:ea typeface="+mn-ea"/>
              <a:cs typeface="+mn-cs"/>
            </a:rPr>
            <a:t>VORREI UNA COSA: UNO-DUE</a:t>
          </a:r>
          <a:r>
            <a:rPr lang="it-IT" sz="1100" b="1" cap="small" baseline="0">
              <a:solidFill>
                <a:schemeClr val="dk1"/>
              </a:solidFill>
              <a:latin typeface="+mn-lt"/>
              <a:ea typeface="+mn-ea"/>
              <a:cs typeface="+mn-cs"/>
            </a:rPr>
            <a:t> E TIRI DA FUORI</a:t>
          </a:r>
          <a:r>
            <a:rPr lang="it-IT" sz="1100" b="1" cap="small">
              <a:solidFill>
                <a:schemeClr val="dk1"/>
              </a:solidFill>
              <a:latin typeface="+mn-lt"/>
              <a:ea typeface="+mn-ea"/>
              <a:cs typeface="+mn-cs"/>
            </a:rPr>
            <a:t>, CERCHIAMO LA CONCLUSIONE NELLO SPECCHIO</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QUANDO ABBIAMO LA POSSIBILITA’. </a:t>
          </a:r>
          <a:endParaRPr lang="it-IT" sz="1100" b="1">
            <a:solidFill>
              <a:schemeClr val="dk1"/>
            </a:solidFill>
            <a:latin typeface="+mn-lt"/>
            <a:ea typeface="+mn-ea"/>
            <a:cs typeface="+mn-cs"/>
          </a:endParaRPr>
        </a:p>
        <a:p>
          <a:pPr eaLnBrk="1" fontAlgn="auto" latinLnBrk="0" hangingPunct="1"/>
          <a:r>
            <a:rPr lang="it-IT" sz="1100">
              <a:solidFill>
                <a:schemeClr val="dk1"/>
              </a:solidFill>
              <a:latin typeface="+mn-lt"/>
              <a:ea typeface="+mn-ea"/>
              <a:cs typeface="+mn-cs"/>
            </a:rPr>
            <a:t>RICORDIAMOCI CHE I PRIMI DIFENSORI SONO LE PUNTE:  SUI CENTRALI ESCE FABIO MENTRE VENTU </a:t>
          </a:r>
          <a:r>
            <a:rPr lang="it-IT" sz="1100" baseline="0">
              <a:solidFill>
                <a:schemeClr val="dk1"/>
              </a:solidFill>
              <a:latin typeface="+mn-lt"/>
              <a:ea typeface="+mn-ea"/>
              <a:cs typeface="+mn-cs"/>
            </a:rPr>
            <a:t>E ERIS 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1" cap="small">
              <a:solidFill>
                <a:schemeClr val="dk1"/>
              </a:solidFill>
              <a:latin typeface="+mn-lt"/>
              <a:ea typeface="+mn-ea"/>
              <a:cs typeface="+mn-cs"/>
            </a:rPr>
            <a:t>DAL LIMITE SI TIRA EH RAGAZZI, CERCHIAMO LA CONCLUSIONE QUANDO ABBIAMO LA POSSIBILITA’. </a:t>
          </a:r>
          <a:endParaRPr lang="it-IT" sz="1100" b="1"/>
        </a:p>
        <a:p>
          <a:endParaRPr lang="it-IT" sz="1100"/>
        </a:p>
        <a:p>
          <a:r>
            <a:rPr lang="it-IT" sz="1100"/>
            <a:t>-RIGORI: GIAN/VITTO</a:t>
          </a:r>
        </a:p>
        <a:p>
          <a:r>
            <a:rPr lang="it-IT" sz="1100"/>
            <a:t>-PUNIZIONI: VENTU</a:t>
          </a:r>
          <a:r>
            <a:rPr lang="it-IT" sz="1100" baseline="0"/>
            <a:t> O CAP</a:t>
          </a:r>
          <a:endParaRPr lang="it-IT" sz="1100"/>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COME SEMPRE UN BUON RISCALDAMENTO. LA PARTITA SI INIZIA A VINCERE GIA' DA QUI.</a:t>
          </a:r>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COL SALVATERRA</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valli.wally@libero.it" TargetMode="External"/><Relationship Id="rId13" Type="http://schemas.openxmlformats.org/officeDocument/2006/relationships/hyperlink" Target="mailto:e_bertani@inwind.it" TargetMode="External"/><Relationship Id="rId18" Type="http://schemas.openxmlformats.org/officeDocument/2006/relationships/hyperlink" Target="mailto:washy185@yahoo.it" TargetMode="External"/><Relationship Id="rId3" Type="http://schemas.openxmlformats.org/officeDocument/2006/relationships/hyperlink" Target="mailto:luca.brevini@serenissimacir.it" TargetMode="External"/><Relationship Id="rId7" Type="http://schemas.openxmlformats.org/officeDocument/2006/relationships/hyperlink" Target="mailto:ittibar@mac.com" TargetMode="External"/><Relationship Id="rId12" Type="http://schemas.openxmlformats.org/officeDocument/2006/relationships/hyperlink" Target="mailto:bertolanirobby@gmail.com" TargetMode="External"/><Relationship Id="rId17" Type="http://schemas.openxmlformats.org/officeDocument/2006/relationships/hyperlink" Target="mailto:fra.venturi@libero.it" TargetMode="External"/><Relationship Id="rId2" Type="http://schemas.openxmlformats.org/officeDocument/2006/relationships/hyperlink" Target="mailto:simonerossini29@gmail.com" TargetMode="External"/><Relationship Id="rId16" Type="http://schemas.openxmlformats.org/officeDocument/2006/relationships/hyperlink" Target="mailto:franzonimarc@libero.it" TargetMode="External"/><Relationship Id="rId20" Type="http://schemas.openxmlformats.org/officeDocument/2006/relationships/printerSettings" Target="../printerSettings/printerSettings5.bin"/><Relationship Id="rId1" Type="http://schemas.openxmlformats.org/officeDocument/2006/relationships/hyperlink" Target="mailto:albertoriva1974@gmail.com" TargetMode="External"/><Relationship Id="rId6" Type="http://schemas.openxmlformats.org/officeDocument/2006/relationships/hyperlink" Target="mailto:dottivittorio@yahoo.it" TargetMode="External"/><Relationship Id="rId11" Type="http://schemas.openxmlformats.org/officeDocument/2006/relationships/hyperlink" Target="mailto:albi.bondi@gmail.com" TargetMode="External"/><Relationship Id="rId5" Type="http://schemas.openxmlformats.org/officeDocument/2006/relationships/hyperlink" Target="mailto:nicola.piazzi@libero.it" TargetMode="External"/><Relationship Id="rId15" Type="http://schemas.openxmlformats.org/officeDocument/2006/relationships/hyperlink" Target="mailto:bscpla81@gmail.com" TargetMode="External"/><Relationship Id="rId10" Type="http://schemas.openxmlformats.org/officeDocument/2006/relationships/hyperlink" Target="mailto:lucaborghi.79@alice.it" TargetMode="External"/><Relationship Id="rId19" Type="http://schemas.openxmlformats.org/officeDocument/2006/relationships/hyperlink" Target="mailto:bulgarelli.riccardo@virgilio.it" TargetMode="External"/><Relationship Id="rId4" Type="http://schemas.openxmlformats.org/officeDocument/2006/relationships/hyperlink" Target="mailto:g.franco.maggi@gmail.com" TargetMode="External"/><Relationship Id="rId9" Type="http://schemas.openxmlformats.org/officeDocument/2006/relationships/hyperlink" Target="mailto:brevini.matteo@libero.it" TargetMode="External"/><Relationship Id="rId14" Type="http://schemas.openxmlformats.org/officeDocument/2006/relationships/hyperlink" Target="mailto:baschieric@gmail.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I39"/>
  <sheetViews>
    <sheetView zoomScale="72" zoomScaleNormal="72" zoomScaleSheetLayoutView="100" workbookViewId="0">
      <pane xSplit="6" ySplit="2" topLeftCell="CE3" activePane="bottomRight" state="frozen"/>
      <selection pane="topRight" activeCell="F1" sqref="F1"/>
      <selection pane="bottomLeft" activeCell="A3" sqref="A3"/>
      <selection pane="bottomRight" activeCell="CK13" sqref="CK13"/>
    </sheetView>
  </sheetViews>
  <sheetFormatPr defaultRowHeight="14.25" x14ac:dyDescent="0.2"/>
  <cols>
    <col min="1" max="1" width="6.28515625" style="1" customWidth="1"/>
    <col min="2" max="2" width="6.85546875" style="1" customWidth="1"/>
    <col min="3" max="3" width="5.85546875" style="21" customWidth="1"/>
    <col min="4" max="4" width="28.7109375" style="21" customWidth="1"/>
    <col min="5" max="5" width="9.85546875" style="17" bestFit="1" customWidth="1"/>
    <col min="6" max="6" width="15.28515625" style="17" bestFit="1" customWidth="1"/>
    <col min="7" max="9" width="7" style="8" customWidth="1"/>
    <col min="10" max="11" width="7.140625" style="8" customWidth="1"/>
    <col min="12" max="12" width="14.85546875" style="8" customWidth="1"/>
    <col min="13" max="13" width="7.7109375" style="8" customWidth="1"/>
    <col min="14" max="14" width="7.42578125" style="8" customWidth="1"/>
    <col min="15" max="15" width="14.28515625" style="8" customWidth="1"/>
    <col min="16" max="16" width="8.140625" style="8" customWidth="1"/>
    <col min="17" max="17" width="17" style="8" customWidth="1"/>
    <col min="18" max="18" width="15.42578125" style="8" customWidth="1"/>
    <col min="19" max="19" width="15.140625" style="8" customWidth="1"/>
    <col min="20" max="20" width="7.7109375" style="8" customWidth="1"/>
    <col min="21" max="21" width="6.7109375" style="8" customWidth="1"/>
    <col min="22" max="22" width="17.140625" style="8" customWidth="1"/>
    <col min="23" max="23" width="8.140625" style="8" customWidth="1"/>
    <col min="24" max="24" width="17" style="8" customWidth="1"/>
    <col min="25" max="25" width="7.85546875" style="1" customWidth="1"/>
    <col min="26" max="26" width="18.42578125" style="1" customWidth="1"/>
    <col min="27" max="27" width="7.42578125" style="1" customWidth="1"/>
    <col min="28" max="28" width="18.28515625" style="1" customWidth="1"/>
    <col min="29" max="29" width="19.85546875" style="1" bestFit="1" customWidth="1"/>
    <col min="30" max="30" width="14.85546875" style="1" bestFit="1" customWidth="1"/>
    <col min="31" max="31" width="16.85546875" style="1" customWidth="1"/>
    <col min="32" max="33" width="7.7109375" style="8" customWidth="1"/>
    <col min="34" max="34" width="19.85546875" style="1" bestFit="1" customWidth="1"/>
    <col min="35" max="35" width="7.7109375" style="8" customWidth="1"/>
    <col min="36" max="36" width="8.140625" style="1" customWidth="1"/>
    <col min="37" max="37" width="7.140625" style="1" customWidth="1"/>
    <col min="38" max="38" width="8.7109375" style="1" customWidth="1"/>
    <col min="39" max="39" width="9" style="1" customWidth="1"/>
    <col min="40" max="40" width="9.42578125" style="1" customWidth="1"/>
    <col min="41" max="41" width="8" style="1" customWidth="1"/>
    <col min="42" max="42" width="6.85546875" style="1" customWidth="1"/>
    <col min="43" max="44" width="8" style="1" customWidth="1"/>
    <col min="45" max="45" width="17" style="1" customWidth="1"/>
    <col min="46" max="48" width="8" style="1" customWidth="1"/>
    <col min="49" max="49" width="7.42578125" style="1" customWidth="1"/>
    <col min="50" max="50" width="8" style="1" customWidth="1"/>
    <col min="51" max="51" width="19.5703125" style="1" customWidth="1"/>
    <col min="52" max="56" width="8" style="1" customWidth="1"/>
    <col min="57" max="57" width="17.140625" style="1" bestFit="1" customWidth="1"/>
    <col min="58" max="58" width="8" style="1" customWidth="1"/>
    <col min="59" max="60" width="17.140625" style="1" bestFit="1" customWidth="1"/>
    <col min="61" max="61" width="8" style="1" customWidth="1"/>
    <col min="62" max="62" width="18.85546875" style="1" bestFit="1" customWidth="1"/>
    <col min="63" max="64" width="8" style="1" customWidth="1"/>
    <col min="65" max="65" width="14.7109375" style="1" customWidth="1"/>
    <col min="66" max="66" width="8" style="1" customWidth="1"/>
    <col min="67" max="67" width="7.7109375" style="1" customWidth="1"/>
    <col min="68" max="68" width="13.85546875" style="1" customWidth="1"/>
    <col min="69" max="69" width="18.28515625" style="1" customWidth="1"/>
    <col min="70" max="70" width="6.85546875" style="1" customWidth="1"/>
    <col min="71" max="71" width="14.85546875" style="1" bestFit="1" customWidth="1"/>
    <col min="72" max="72" width="6.85546875" style="1" customWidth="1"/>
    <col min="73" max="73" width="23" style="1" bestFit="1" customWidth="1"/>
    <col min="74" max="74" width="18.140625" style="1" customWidth="1"/>
    <col min="75" max="76" width="7.5703125" style="1" customWidth="1"/>
    <col min="77" max="77" width="16" style="1" customWidth="1"/>
    <col min="78" max="78" width="22.5703125" style="1" customWidth="1"/>
    <col min="79" max="79" width="14.7109375" style="1" customWidth="1"/>
    <col min="80" max="80" width="17" style="1" customWidth="1"/>
    <col min="81" max="81" width="16.85546875" style="1" customWidth="1"/>
    <col min="82" max="82" width="13.85546875" style="1" customWidth="1"/>
    <col min="83" max="83" width="22" style="1" customWidth="1"/>
    <col min="84" max="85" width="7.5703125" style="1" customWidth="1"/>
    <col min="86" max="86" width="16.140625" style="1" customWidth="1"/>
    <col min="87" max="87" width="9.42578125" style="1" bestFit="1" customWidth="1"/>
    <col min="88" max="16384" width="9.140625" style="1"/>
  </cols>
  <sheetData>
    <row r="1" spans="1:87" s="15" customFormat="1" ht="12.75" customHeight="1" x14ac:dyDescent="0.2">
      <c r="A1" s="314"/>
      <c r="B1" s="309"/>
      <c r="C1" s="310" t="s">
        <v>7</v>
      </c>
      <c r="D1" s="311"/>
      <c r="E1" s="309" t="s">
        <v>85</v>
      </c>
      <c r="F1" s="309" t="s">
        <v>22</v>
      </c>
      <c r="G1" s="18">
        <v>41876</v>
      </c>
      <c r="H1" s="18">
        <v>41878</v>
      </c>
      <c r="I1" s="18">
        <v>41880</v>
      </c>
      <c r="J1" s="18">
        <v>41883</v>
      </c>
      <c r="K1" s="18">
        <v>41884</v>
      </c>
      <c r="L1" s="18">
        <v>41886</v>
      </c>
      <c r="M1" s="18">
        <v>41890</v>
      </c>
      <c r="N1" s="18">
        <v>41893</v>
      </c>
      <c r="O1" s="18">
        <v>41894</v>
      </c>
      <c r="P1" s="18">
        <v>41897</v>
      </c>
      <c r="Q1" s="18">
        <v>41900</v>
      </c>
      <c r="R1" s="18">
        <v>41904</v>
      </c>
      <c r="S1" s="18">
        <v>41908</v>
      </c>
      <c r="T1" s="18">
        <v>41911</v>
      </c>
      <c r="U1" s="18">
        <v>41914</v>
      </c>
      <c r="V1" s="18">
        <v>41918</v>
      </c>
      <c r="W1" s="18">
        <v>41921</v>
      </c>
      <c r="X1" s="18">
        <v>41928</v>
      </c>
      <c r="Y1" s="18">
        <v>41928</v>
      </c>
      <c r="Z1" s="18">
        <v>41932</v>
      </c>
      <c r="AA1" s="18">
        <v>41935</v>
      </c>
      <c r="AB1" s="18">
        <v>41939</v>
      </c>
      <c r="AC1" s="18">
        <v>41942</v>
      </c>
      <c r="AD1" s="18">
        <v>41946</v>
      </c>
      <c r="AE1" s="18">
        <v>41953</v>
      </c>
      <c r="AF1" s="18">
        <v>41956</v>
      </c>
      <c r="AG1" s="18">
        <v>41960</v>
      </c>
      <c r="AH1" s="18">
        <v>41963</v>
      </c>
      <c r="AI1" s="18">
        <v>41967</v>
      </c>
      <c r="AJ1" s="18">
        <v>41970</v>
      </c>
      <c r="AK1" s="18">
        <v>41977</v>
      </c>
      <c r="AL1" s="18">
        <v>41988</v>
      </c>
      <c r="AM1" s="18">
        <v>41991</v>
      </c>
      <c r="AN1" s="18">
        <v>41999</v>
      </c>
      <c r="AO1" s="18">
        <v>42012</v>
      </c>
      <c r="AP1" s="18">
        <v>42016</v>
      </c>
      <c r="AQ1" s="18">
        <v>42019</v>
      </c>
      <c r="AR1" s="18">
        <v>42023</v>
      </c>
      <c r="AS1" s="18">
        <v>42026</v>
      </c>
      <c r="AT1" s="18">
        <v>42030</v>
      </c>
      <c r="AU1" s="18">
        <v>42033</v>
      </c>
      <c r="AV1" s="18">
        <v>42037</v>
      </c>
      <c r="AW1" s="18">
        <v>42047</v>
      </c>
      <c r="AX1" s="18">
        <v>42051</v>
      </c>
      <c r="AY1" s="18">
        <v>42055</v>
      </c>
      <c r="AZ1" s="18">
        <v>42058</v>
      </c>
      <c r="BA1" s="18">
        <v>42061</v>
      </c>
      <c r="BB1" s="18">
        <v>42065</v>
      </c>
      <c r="BC1" s="18">
        <v>42068</v>
      </c>
      <c r="BD1" s="18">
        <v>42072</v>
      </c>
      <c r="BE1" s="18">
        <v>42075</v>
      </c>
      <c r="BF1" s="18">
        <v>42079</v>
      </c>
      <c r="BG1" s="18">
        <v>41717</v>
      </c>
      <c r="BH1" s="18">
        <v>42086</v>
      </c>
      <c r="BI1" s="18">
        <v>42089</v>
      </c>
      <c r="BJ1" s="18">
        <v>42093</v>
      </c>
      <c r="BK1" s="18">
        <v>42096</v>
      </c>
      <c r="BL1" s="18">
        <v>42101</v>
      </c>
      <c r="BM1" s="18">
        <v>42103</v>
      </c>
      <c r="BN1" s="18">
        <v>42107</v>
      </c>
      <c r="BO1" s="18">
        <v>42110</v>
      </c>
      <c r="BP1" s="18">
        <v>42114</v>
      </c>
      <c r="BQ1" s="18">
        <v>42118</v>
      </c>
      <c r="BR1" s="18">
        <v>42121</v>
      </c>
      <c r="BS1" s="18">
        <v>42124</v>
      </c>
      <c r="BT1" s="18">
        <v>42128</v>
      </c>
      <c r="BU1" s="18">
        <v>42130</v>
      </c>
      <c r="BV1" s="18">
        <v>42135</v>
      </c>
      <c r="BW1" s="18">
        <v>42138</v>
      </c>
      <c r="BX1" s="18">
        <v>42142</v>
      </c>
      <c r="BY1" s="18">
        <v>42145</v>
      </c>
      <c r="BZ1" s="18">
        <v>42150</v>
      </c>
      <c r="CA1" s="18">
        <v>42153</v>
      </c>
      <c r="CB1" s="18">
        <v>42158</v>
      </c>
      <c r="CC1" s="18">
        <v>42163</v>
      </c>
      <c r="CD1" s="18">
        <v>42165</v>
      </c>
      <c r="CE1" s="18">
        <v>42168</v>
      </c>
      <c r="CF1" s="18">
        <v>42171</v>
      </c>
      <c r="CG1" s="18">
        <v>42174</v>
      </c>
      <c r="CH1" s="18">
        <v>42177</v>
      </c>
      <c r="CI1" s="18">
        <v>42174</v>
      </c>
    </row>
    <row r="2" spans="1:87" s="5" customFormat="1" ht="82.5" customHeight="1" x14ac:dyDescent="0.2">
      <c r="A2" s="314"/>
      <c r="B2" s="309"/>
      <c r="C2" s="312"/>
      <c r="D2" s="313"/>
      <c r="E2" s="309"/>
      <c r="F2" s="309"/>
      <c r="G2" s="10" t="s">
        <v>23</v>
      </c>
      <c r="H2" s="10" t="s">
        <v>23</v>
      </c>
      <c r="I2" s="10" t="s">
        <v>23</v>
      </c>
      <c r="J2" s="10" t="s">
        <v>23</v>
      </c>
      <c r="K2" s="10" t="s">
        <v>23</v>
      </c>
      <c r="L2" s="114" t="s">
        <v>145</v>
      </c>
      <c r="M2" s="10" t="s">
        <v>23</v>
      </c>
      <c r="N2" s="10" t="s">
        <v>23</v>
      </c>
      <c r="O2" s="114" t="s">
        <v>146</v>
      </c>
      <c r="P2" s="101" t="s">
        <v>23</v>
      </c>
      <c r="Q2" s="114" t="s">
        <v>147</v>
      </c>
      <c r="R2" s="115" t="s">
        <v>289</v>
      </c>
      <c r="S2" s="115" t="s">
        <v>360</v>
      </c>
      <c r="T2" s="101" t="s">
        <v>23</v>
      </c>
      <c r="U2" s="101" t="s">
        <v>23</v>
      </c>
      <c r="V2" s="115" t="s">
        <v>400</v>
      </c>
      <c r="W2" s="101" t="s">
        <v>23</v>
      </c>
      <c r="X2" s="115" t="s">
        <v>413</v>
      </c>
      <c r="Y2" s="101" t="s">
        <v>23</v>
      </c>
      <c r="Z2" s="115" t="s">
        <v>426</v>
      </c>
      <c r="AA2" s="101" t="s">
        <v>23</v>
      </c>
      <c r="AB2" s="115" t="s">
        <v>434</v>
      </c>
      <c r="AC2" s="116" t="s">
        <v>447</v>
      </c>
      <c r="AD2" s="165" t="s">
        <v>446</v>
      </c>
      <c r="AE2" s="116" t="s">
        <v>448</v>
      </c>
      <c r="AF2" s="101" t="s">
        <v>23</v>
      </c>
      <c r="AG2" s="101" t="s">
        <v>23</v>
      </c>
      <c r="AH2" s="115" t="s">
        <v>500</v>
      </c>
      <c r="AI2" s="101" t="s">
        <v>23</v>
      </c>
      <c r="AJ2" s="7" t="s">
        <v>23</v>
      </c>
      <c r="AK2" s="7" t="s">
        <v>23</v>
      </c>
      <c r="AL2" s="10" t="s">
        <v>511</v>
      </c>
      <c r="AM2" s="10" t="s">
        <v>511</v>
      </c>
      <c r="AN2" s="114" t="s">
        <v>510</v>
      </c>
      <c r="AO2" s="7" t="s">
        <v>23</v>
      </c>
      <c r="AP2" s="7" t="s">
        <v>23</v>
      </c>
      <c r="AQ2" s="7" t="s">
        <v>23</v>
      </c>
      <c r="AR2" s="7" t="s">
        <v>23</v>
      </c>
      <c r="AS2" s="114" t="s">
        <v>147</v>
      </c>
      <c r="AT2" s="7" t="s">
        <v>23</v>
      </c>
      <c r="AU2" s="7" t="s">
        <v>23</v>
      </c>
      <c r="AV2" s="7" t="s">
        <v>23</v>
      </c>
      <c r="AW2" s="7" t="s">
        <v>23</v>
      </c>
      <c r="AX2" s="7" t="s">
        <v>23</v>
      </c>
      <c r="AY2" s="116" t="s">
        <v>447</v>
      </c>
      <c r="AZ2" s="7" t="s">
        <v>23</v>
      </c>
      <c r="BA2" s="7" t="s">
        <v>23</v>
      </c>
      <c r="BB2" s="7" t="s">
        <v>23</v>
      </c>
      <c r="BC2" s="7" t="s">
        <v>23</v>
      </c>
      <c r="BD2" s="7" t="s">
        <v>23</v>
      </c>
      <c r="BE2" s="115" t="s">
        <v>289</v>
      </c>
      <c r="BF2" s="10" t="s">
        <v>23</v>
      </c>
      <c r="BG2" s="115" t="s">
        <v>115</v>
      </c>
      <c r="BH2" s="115" t="s">
        <v>413</v>
      </c>
      <c r="BI2" s="10" t="s">
        <v>23</v>
      </c>
      <c r="BJ2" s="116" t="s">
        <v>448</v>
      </c>
      <c r="BK2" s="10" t="s">
        <v>23</v>
      </c>
      <c r="BL2" s="10" t="s">
        <v>23</v>
      </c>
      <c r="BM2" s="115" t="s">
        <v>540</v>
      </c>
      <c r="BN2" s="10" t="s">
        <v>23</v>
      </c>
      <c r="BO2" s="7" t="s">
        <v>23</v>
      </c>
      <c r="BP2" s="165" t="s">
        <v>547</v>
      </c>
      <c r="BQ2" s="115" t="s">
        <v>128</v>
      </c>
      <c r="BR2" s="7" t="s">
        <v>23</v>
      </c>
      <c r="BS2" s="115" t="s">
        <v>555</v>
      </c>
      <c r="BT2" s="7" t="s">
        <v>23</v>
      </c>
      <c r="BU2" s="116" t="s">
        <v>553</v>
      </c>
      <c r="BV2" s="115" t="s">
        <v>500</v>
      </c>
      <c r="BW2" s="10" t="s">
        <v>23</v>
      </c>
      <c r="BX2" s="10" t="s">
        <v>23</v>
      </c>
      <c r="BY2" s="115" t="s">
        <v>612</v>
      </c>
      <c r="BZ2" s="116" t="s">
        <v>594</v>
      </c>
      <c r="CA2" s="115" t="s">
        <v>613</v>
      </c>
      <c r="CB2" s="115" t="s">
        <v>649</v>
      </c>
      <c r="CC2" s="115" t="s">
        <v>650</v>
      </c>
      <c r="CD2" s="165" t="s">
        <v>547</v>
      </c>
      <c r="CE2" s="116" t="s">
        <v>692</v>
      </c>
      <c r="CF2" s="10" t="s">
        <v>23</v>
      </c>
      <c r="CG2" s="10" t="s">
        <v>23</v>
      </c>
      <c r="CH2" s="115" t="s">
        <v>706</v>
      </c>
      <c r="CI2" s="10" t="s">
        <v>711</v>
      </c>
    </row>
    <row r="3" spans="1:87" s="2" customFormat="1" ht="18" x14ac:dyDescent="0.2">
      <c r="A3" s="3"/>
      <c r="B3" s="99"/>
      <c r="C3" s="94"/>
      <c r="D3" s="95" t="s">
        <v>18</v>
      </c>
      <c r="E3" s="16">
        <f>COUNTIF(F3:CI3,"x")</f>
        <v>29</v>
      </c>
      <c r="F3" s="16">
        <f>COUNTIF(G3:CI3,"Si")</f>
        <v>52</v>
      </c>
      <c r="G3" s="36" t="s">
        <v>172</v>
      </c>
      <c r="H3" s="36" t="s">
        <v>172</v>
      </c>
      <c r="I3" s="36" t="s">
        <v>172</v>
      </c>
      <c r="J3" s="36" t="s">
        <v>172</v>
      </c>
      <c r="K3" s="36" t="s">
        <v>172</v>
      </c>
      <c r="L3" s="36" t="s">
        <v>172</v>
      </c>
      <c r="M3" s="36" t="s">
        <v>172</v>
      </c>
      <c r="N3" s="36" t="s">
        <v>172</v>
      </c>
      <c r="O3" s="36" t="s">
        <v>172</v>
      </c>
      <c r="P3" s="36" t="s">
        <v>172</v>
      </c>
      <c r="Q3" s="36" t="s">
        <v>172</v>
      </c>
      <c r="R3" s="36" t="s">
        <v>290</v>
      </c>
      <c r="S3" s="36" t="s">
        <v>290</v>
      </c>
      <c r="T3" s="36" t="s">
        <v>172</v>
      </c>
      <c r="U3" s="36" t="s">
        <v>172</v>
      </c>
      <c r="V3" s="36" t="s">
        <v>290</v>
      </c>
      <c r="W3" s="36" t="s">
        <v>172</v>
      </c>
      <c r="X3" s="36" t="s">
        <v>290</v>
      </c>
      <c r="Y3" s="36" t="s">
        <v>172</v>
      </c>
      <c r="Z3" s="36" t="s">
        <v>290</v>
      </c>
      <c r="AA3" s="36" t="s">
        <v>172</v>
      </c>
      <c r="AB3" s="36" t="s">
        <v>290</v>
      </c>
      <c r="AC3" s="36" t="s">
        <v>290</v>
      </c>
      <c r="AD3" s="36" t="s">
        <v>290</v>
      </c>
      <c r="AE3" s="36" t="s">
        <v>290</v>
      </c>
      <c r="AF3" s="36" t="s">
        <v>172</v>
      </c>
      <c r="AG3" s="36" t="s">
        <v>172</v>
      </c>
      <c r="AH3" s="36" t="s">
        <v>290</v>
      </c>
      <c r="AI3" s="36" t="s">
        <v>172</v>
      </c>
      <c r="AJ3" s="36" t="s">
        <v>172</v>
      </c>
      <c r="AK3" s="36" t="s">
        <v>172</v>
      </c>
      <c r="AL3" s="36" t="s">
        <v>172</v>
      </c>
      <c r="AM3" s="36" t="s">
        <v>172</v>
      </c>
      <c r="AN3" s="36" t="s">
        <v>172</v>
      </c>
      <c r="AO3" s="36" t="s">
        <v>172</v>
      </c>
      <c r="AP3" s="36" t="s">
        <v>172</v>
      </c>
      <c r="AQ3" s="36" t="s">
        <v>172</v>
      </c>
      <c r="AR3" s="36" t="s">
        <v>172</v>
      </c>
      <c r="AS3" s="36" t="s">
        <v>172</v>
      </c>
      <c r="AT3" s="36" t="s">
        <v>172</v>
      </c>
      <c r="AU3" s="36" t="s">
        <v>172</v>
      </c>
      <c r="AV3" s="36" t="s">
        <v>172</v>
      </c>
      <c r="AW3" s="36" t="s">
        <v>172</v>
      </c>
      <c r="AX3" s="36" t="s">
        <v>172</v>
      </c>
      <c r="AY3" s="36" t="s">
        <v>290</v>
      </c>
      <c r="AZ3" s="36" t="s">
        <v>172</v>
      </c>
      <c r="BA3" s="36" t="s">
        <v>172</v>
      </c>
      <c r="BB3" s="36" t="s">
        <v>172</v>
      </c>
      <c r="BC3" s="36" t="s">
        <v>172</v>
      </c>
      <c r="BD3" s="36" t="s">
        <v>172</v>
      </c>
      <c r="BE3" s="36" t="s">
        <v>290</v>
      </c>
      <c r="BF3" s="36" t="s">
        <v>172</v>
      </c>
      <c r="BG3" s="36" t="s">
        <v>290</v>
      </c>
      <c r="BH3" s="36" t="s">
        <v>290</v>
      </c>
      <c r="BI3" s="36" t="s">
        <v>172</v>
      </c>
      <c r="BJ3" s="36" t="s">
        <v>290</v>
      </c>
      <c r="BK3" s="36" t="s">
        <v>172</v>
      </c>
      <c r="BL3" s="36" t="s">
        <v>172</v>
      </c>
      <c r="BM3" s="36" t="s">
        <v>290</v>
      </c>
      <c r="BN3" s="36" t="s">
        <v>172</v>
      </c>
      <c r="BO3" s="36" t="s">
        <v>172</v>
      </c>
      <c r="BP3" s="36" t="s">
        <v>290</v>
      </c>
      <c r="BQ3" s="36" t="s">
        <v>290</v>
      </c>
      <c r="BR3" s="36" t="s">
        <v>172</v>
      </c>
      <c r="BS3" s="36" t="s">
        <v>290</v>
      </c>
      <c r="BT3" s="36" t="s">
        <v>172</v>
      </c>
      <c r="BU3" s="36" t="s">
        <v>290</v>
      </c>
      <c r="BV3" s="36" t="s">
        <v>290</v>
      </c>
      <c r="BW3" s="36" t="s">
        <v>172</v>
      </c>
      <c r="BX3" s="36" t="s">
        <v>172</v>
      </c>
      <c r="BY3" s="36" t="s">
        <v>290</v>
      </c>
      <c r="BZ3" s="36" t="s">
        <v>290</v>
      </c>
      <c r="CA3" s="36" t="s">
        <v>290</v>
      </c>
      <c r="CB3" s="36" t="s">
        <v>290</v>
      </c>
      <c r="CC3" s="36" t="s">
        <v>290</v>
      </c>
      <c r="CD3" s="36" t="s">
        <v>290</v>
      </c>
      <c r="CE3" s="36" t="s">
        <v>290</v>
      </c>
      <c r="CF3" s="36" t="s">
        <v>172</v>
      </c>
      <c r="CG3" s="36" t="s">
        <v>172</v>
      </c>
      <c r="CH3" s="36" t="s">
        <v>290</v>
      </c>
      <c r="CI3" s="36" t="s">
        <v>172</v>
      </c>
    </row>
    <row r="4" spans="1:87" ht="18" x14ac:dyDescent="0.2">
      <c r="A4" s="102"/>
      <c r="B4" s="99"/>
      <c r="C4" s="98"/>
      <c r="D4" s="96" t="s">
        <v>30</v>
      </c>
      <c r="E4" s="16">
        <f>COUNTIF(G4:CI4,"x")</f>
        <v>28</v>
      </c>
      <c r="F4" s="16">
        <f>COUNTIF(G4:CI4,"Si")</f>
        <v>41</v>
      </c>
      <c r="G4" s="23" t="s">
        <v>172</v>
      </c>
      <c r="H4" s="23" t="s">
        <v>172</v>
      </c>
      <c r="I4" s="23" t="s">
        <v>172</v>
      </c>
      <c r="J4" s="23" t="s">
        <v>172</v>
      </c>
      <c r="K4" s="23" t="s">
        <v>172</v>
      </c>
      <c r="L4" s="23" t="s">
        <v>172</v>
      </c>
      <c r="M4" s="23" t="s">
        <v>173</v>
      </c>
      <c r="N4" s="23" t="s">
        <v>173</v>
      </c>
      <c r="O4" s="23" t="s">
        <v>172</v>
      </c>
      <c r="P4" s="23" t="s">
        <v>172</v>
      </c>
      <c r="Q4" s="23" t="s">
        <v>172</v>
      </c>
      <c r="R4" s="23" t="s">
        <v>290</v>
      </c>
      <c r="S4" s="163" t="s">
        <v>290</v>
      </c>
      <c r="T4" s="23" t="s">
        <v>172</v>
      </c>
      <c r="U4" s="23" t="s">
        <v>172</v>
      </c>
      <c r="V4" s="23" t="s">
        <v>290</v>
      </c>
      <c r="W4" s="23" t="s">
        <v>172</v>
      </c>
      <c r="X4" s="163" t="s">
        <v>290</v>
      </c>
      <c r="Y4" s="23" t="s">
        <v>172</v>
      </c>
      <c r="Z4" s="163" t="s">
        <v>290</v>
      </c>
      <c r="AA4" s="23" t="s">
        <v>173</v>
      </c>
      <c r="AB4" s="163" t="s">
        <v>290</v>
      </c>
      <c r="AC4" s="23" t="s">
        <v>290</v>
      </c>
      <c r="AD4" s="23" t="s">
        <v>290</v>
      </c>
      <c r="AE4" s="23" t="s">
        <v>290</v>
      </c>
      <c r="AF4" s="23" t="s">
        <v>172</v>
      </c>
      <c r="AG4" s="23" t="s">
        <v>173</v>
      </c>
      <c r="AH4" s="23" t="s">
        <v>290</v>
      </c>
      <c r="AI4" s="23" t="s">
        <v>172</v>
      </c>
      <c r="AJ4" s="163" t="s">
        <v>172</v>
      </c>
      <c r="AK4" s="163" t="s">
        <v>172</v>
      </c>
      <c r="AL4" s="163" t="s">
        <v>172</v>
      </c>
      <c r="AM4" s="163" t="s">
        <v>172</v>
      </c>
      <c r="AN4" s="163" t="s">
        <v>172</v>
      </c>
      <c r="AO4" s="163" t="s">
        <v>172</v>
      </c>
      <c r="AP4" s="163" t="s">
        <v>172</v>
      </c>
      <c r="AQ4" s="163" t="s">
        <v>172</v>
      </c>
      <c r="AR4" s="163" t="s">
        <v>172</v>
      </c>
      <c r="AS4" s="23" t="s">
        <v>172</v>
      </c>
      <c r="AT4" s="23" t="s">
        <v>172</v>
      </c>
      <c r="AU4" s="23" t="s">
        <v>172</v>
      </c>
      <c r="AV4" s="23" t="s">
        <v>172</v>
      </c>
      <c r="AW4" s="163" t="s">
        <v>173</v>
      </c>
      <c r="AX4" s="163" t="s">
        <v>173</v>
      </c>
      <c r="AY4" s="23" t="s">
        <v>290</v>
      </c>
      <c r="AZ4" s="163" t="s">
        <v>172</v>
      </c>
      <c r="BA4" s="163" t="s">
        <v>172</v>
      </c>
      <c r="BB4" s="163" t="s">
        <v>173</v>
      </c>
      <c r="BC4" s="163" t="s">
        <v>172</v>
      </c>
      <c r="BD4" s="163" t="s">
        <v>172</v>
      </c>
      <c r="BE4" s="163" t="s">
        <v>173</v>
      </c>
      <c r="BF4" s="163" t="s">
        <v>173</v>
      </c>
      <c r="BG4" s="163" t="s">
        <v>290</v>
      </c>
      <c r="BH4" s="23" t="s">
        <v>290</v>
      </c>
      <c r="BI4" s="163" t="s">
        <v>173</v>
      </c>
      <c r="BJ4" s="23" t="s">
        <v>290</v>
      </c>
      <c r="BK4" s="163" t="s">
        <v>172</v>
      </c>
      <c r="BL4" s="163" t="s">
        <v>172</v>
      </c>
      <c r="BM4" s="23" t="s">
        <v>290</v>
      </c>
      <c r="BN4" s="163" t="s">
        <v>172</v>
      </c>
      <c r="BO4" s="163" t="s">
        <v>172</v>
      </c>
      <c r="BP4" s="23" t="s">
        <v>290</v>
      </c>
      <c r="BQ4" s="23" t="s">
        <v>290</v>
      </c>
      <c r="BR4" s="23" t="s">
        <v>172</v>
      </c>
      <c r="BS4" s="23" t="s">
        <v>290</v>
      </c>
      <c r="BT4" s="23" t="s">
        <v>172</v>
      </c>
      <c r="BU4" s="23" t="s">
        <v>290</v>
      </c>
      <c r="BV4" s="23" t="s">
        <v>290</v>
      </c>
      <c r="BW4" s="23" t="s">
        <v>172</v>
      </c>
      <c r="BX4" s="23" t="s">
        <v>172</v>
      </c>
      <c r="BY4" s="23" t="s">
        <v>290</v>
      </c>
      <c r="BZ4" s="23" t="s">
        <v>290</v>
      </c>
      <c r="CA4" s="23" t="s">
        <v>290</v>
      </c>
      <c r="CB4" s="23" t="s">
        <v>290</v>
      </c>
      <c r="CC4" s="23" t="s">
        <v>290</v>
      </c>
      <c r="CD4" s="23" t="s">
        <v>290</v>
      </c>
      <c r="CE4" s="163" t="s">
        <v>290</v>
      </c>
      <c r="CF4" s="23" t="s">
        <v>173</v>
      </c>
      <c r="CG4" s="23" t="s">
        <v>172</v>
      </c>
      <c r="CH4" s="163" t="s">
        <v>290</v>
      </c>
      <c r="CI4" s="23" t="s">
        <v>173</v>
      </c>
    </row>
    <row r="5" spans="1:87" ht="18" x14ac:dyDescent="0.2">
      <c r="A5" s="102"/>
      <c r="B5" s="99"/>
      <c r="C5" s="98"/>
      <c r="D5" s="96" t="s">
        <v>148</v>
      </c>
      <c r="E5" s="16">
        <f>COUNTIF(G5:CI5,"x")</f>
        <v>8</v>
      </c>
      <c r="F5" s="16">
        <f>COUNTIF(G5:CI5,"Si")</f>
        <v>3</v>
      </c>
      <c r="G5" s="23" t="s">
        <v>173</v>
      </c>
      <c r="H5" s="23" t="s">
        <v>172</v>
      </c>
      <c r="I5" s="23" t="s">
        <v>172</v>
      </c>
      <c r="J5" s="23" t="s">
        <v>173</v>
      </c>
      <c r="K5" s="23" t="s">
        <v>173</v>
      </c>
      <c r="L5" s="23" t="s">
        <v>173</v>
      </c>
      <c r="M5" s="23" t="s">
        <v>173</v>
      </c>
      <c r="N5" s="23" t="s">
        <v>173</v>
      </c>
      <c r="O5" s="23" t="s">
        <v>173</v>
      </c>
      <c r="P5" s="23" t="s">
        <v>173</v>
      </c>
      <c r="Q5" s="23" t="s">
        <v>173</v>
      </c>
      <c r="R5" s="23" t="s">
        <v>173</v>
      </c>
      <c r="S5" s="163" t="s">
        <v>290</v>
      </c>
      <c r="T5" s="23" t="s">
        <v>173</v>
      </c>
      <c r="U5" s="23" t="s">
        <v>173</v>
      </c>
      <c r="V5" s="23" t="s">
        <v>290</v>
      </c>
      <c r="W5" s="23" t="s">
        <v>173</v>
      </c>
      <c r="X5" s="163" t="s">
        <v>290</v>
      </c>
      <c r="Y5" s="23" t="s">
        <v>173</v>
      </c>
      <c r="Z5" s="163" t="s">
        <v>290</v>
      </c>
      <c r="AA5" s="23" t="s">
        <v>173</v>
      </c>
      <c r="AB5" s="163" t="s">
        <v>290</v>
      </c>
      <c r="AC5" s="23" t="s">
        <v>290</v>
      </c>
      <c r="AD5" s="23" t="s">
        <v>290</v>
      </c>
      <c r="AE5" s="23" t="s">
        <v>173</v>
      </c>
      <c r="AF5" s="23" t="s">
        <v>173</v>
      </c>
      <c r="AG5" s="23" t="s">
        <v>173</v>
      </c>
      <c r="AH5" s="23" t="s">
        <v>173</v>
      </c>
      <c r="AI5" s="23" t="s">
        <v>173</v>
      </c>
      <c r="AJ5" s="23" t="s">
        <v>173</v>
      </c>
      <c r="AK5" s="23" t="s">
        <v>173</v>
      </c>
      <c r="AL5" s="23" t="s">
        <v>173</v>
      </c>
      <c r="AM5" s="23" t="s">
        <v>173</v>
      </c>
      <c r="AN5" s="163" t="s">
        <v>172</v>
      </c>
      <c r="AO5" s="23" t="s">
        <v>173</v>
      </c>
      <c r="AP5" s="23" t="s">
        <v>173</v>
      </c>
      <c r="AQ5" s="23" t="s">
        <v>173</v>
      </c>
      <c r="AR5" s="23" t="s">
        <v>173</v>
      </c>
      <c r="AS5" s="23" t="s">
        <v>173</v>
      </c>
      <c r="AT5" s="23" t="s">
        <v>173</v>
      </c>
      <c r="AU5" s="23" t="s">
        <v>173</v>
      </c>
      <c r="AV5" s="23" t="s">
        <v>173</v>
      </c>
      <c r="AW5" s="23" t="s">
        <v>173</v>
      </c>
      <c r="AX5" s="163" t="s">
        <v>173</v>
      </c>
      <c r="AY5" s="163" t="s">
        <v>173</v>
      </c>
      <c r="AZ5" s="163" t="s">
        <v>173</v>
      </c>
      <c r="BA5" s="163" t="s">
        <v>173</v>
      </c>
      <c r="BB5" s="163" t="s">
        <v>173</v>
      </c>
      <c r="BC5" s="163" t="s">
        <v>173</v>
      </c>
      <c r="BD5" s="163" t="s">
        <v>173</v>
      </c>
      <c r="BE5" s="163" t="s">
        <v>290</v>
      </c>
      <c r="BF5" s="163" t="s">
        <v>173</v>
      </c>
      <c r="BG5" s="23" t="s">
        <v>173</v>
      </c>
      <c r="BH5" s="23" t="s">
        <v>173</v>
      </c>
      <c r="BI5" s="163" t="s">
        <v>173</v>
      </c>
      <c r="BJ5" s="23" t="s">
        <v>173</v>
      </c>
      <c r="BK5" s="163" t="s">
        <v>173</v>
      </c>
      <c r="BL5" s="163" t="s">
        <v>173</v>
      </c>
      <c r="BM5" s="163" t="s">
        <v>173</v>
      </c>
      <c r="BN5" s="163" t="s">
        <v>173</v>
      </c>
      <c r="BO5" s="163" t="s">
        <v>173</v>
      </c>
      <c r="BP5" s="163" t="s">
        <v>173</v>
      </c>
      <c r="BQ5" s="23" t="s">
        <v>173</v>
      </c>
      <c r="BR5" s="23" t="s">
        <v>173</v>
      </c>
      <c r="BS5" s="23" t="s">
        <v>173</v>
      </c>
      <c r="BT5" s="23" t="s">
        <v>173</v>
      </c>
      <c r="BU5" s="23" t="s">
        <v>173</v>
      </c>
      <c r="BV5" s="23" t="s">
        <v>173</v>
      </c>
      <c r="BW5" s="163" t="s">
        <v>173</v>
      </c>
      <c r="BX5" s="23" t="s">
        <v>173</v>
      </c>
      <c r="BY5" s="23" t="s">
        <v>173</v>
      </c>
      <c r="BZ5" s="23" t="s">
        <v>173</v>
      </c>
      <c r="CA5" s="23" t="s">
        <v>173</v>
      </c>
      <c r="CB5" s="23" t="s">
        <v>173</v>
      </c>
      <c r="CC5" s="23" t="s">
        <v>173</v>
      </c>
      <c r="CD5" s="23" t="s">
        <v>173</v>
      </c>
      <c r="CE5" s="23" t="s">
        <v>173</v>
      </c>
      <c r="CF5" s="163" t="s">
        <v>173</v>
      </c>
      <c r="CG5" s="23" t="s">
        <v>173</v>
      </c>
      <c r="CH5" s="23" t="s">
        <v>173</v>
      </c>
      <c r="CI5" s="23" t="s">
        <v>173</v>
      </c>
    </row>
    <row r="6" spans="1:87" s="4" customFormat="1" ht="6.75" customHeight="1" x14ac:dyDescent="0.2">
      <c r="A6" s="102"/>
      <c r="B6" s="3"/>
      <c r="C6" s="98"/>
      <c r="D6" s="122"/>
      <c r="E6" s="16"/>
      <c r="F6" s="16"/>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row>
    <row r="7" spans="1:87" ht="18" x14ac:dyDescent="0.2">
      <c r="A7" s="102"/>
      <c r="B7" s="99"/>
      <c r="C7" s="98"/>
      <c r="D7" s="96" t="s">
        <v>27</v>
      </c>
      <c r="E7" s="16">
        <f t="shared" ref="E7:E14" si="0">COUNTIF(G7:CI7,"x")</f>
        <v>16</v>
      </c>
      <c r="F7" s="16">
        <f t="shared" ref="F7:F14" si="1">COUNTIF(G7:CI7,"Si")</f>
        <v>32</v>
      </c>
      <c r="G7" s="23" t="s">
        <v>172</v>
      </c>
      <c r="H7" s="23" t="s">
        <v>172</v>
      </c>
      <c r="I7" s="23" t="s">
        <v>173</v>
      </c>
      <c r="J7" s="23" t="s">
        <v>172</v>
      </c>
      <c r="K7" s="23" t="s">
        <v>172</v>
      </c>
      <c r="L7" s="121" t="s">
        <v>172</v>
      </c>
      <c r="M7" s="121" t="s">
        <v>172</v>
      </c>
      <c r="N7" s="23" t="s">
        <v>173</v>
      </c>
      <c r="O7" s="23" t="s">
        <v>172</v>
      </c>
      <c r="P7" s="23" t="s">
        <v>172</v>
      </c>
      <c r="Q7" s="23" t="s">
        <v>172</v>
      </c>
      <c r="R7" s="23" t="s">
        <v>290</v>
      </c>
      <c r="S7" s="121" t="s">
        <v>173</v>
      </c>
      <c r="T7" s="121" t="s">
        <v>173</v>
      </c>
      <c r="U7" s="121" t="s">
        <v>173</v>
      </c>
      <c r="V7" s="121" t="s">
        <v>173</v>
      </c>
      <c r="W7" s="23" t="s">
        <v>172</v>
      </c>
      <c r="X7" s="163" t="s">
        <v>290</v>
      </c>
      <c r="Y7" s="163" t="s">
        <v>172</v>
      </c>
      <c r="Z7" s="163" t="s">
        <v>290</v>
      </c>
      <c r="AA7" s="163" t="s">
        <v>173</v>
      </c>
      <c r="AB7" s="163" t="s">
        <v>173</v>
      </c>
      <c r="AC7" s="163" t="s">
        <v>173</v>
      </c>
      <c r="AD7" s="163" t="s">
        <v>173</v>
      </c>
      <c r="AE7" s="23" t="s">
        <v>290</v>
      </c>
      <c r="AF7" s="121" t="s">
        <v>172</v>
      </c>
      <c r="AG7" s="121" t="s">
        <v>172</v>
      </c>
      <c r="AH7" s="23" t="s">
        <v>290</v>
      </c>
      <c r="AI7" s="121" t="s">
        <v>172</v>
      </c>
      <c r="AJ7" s="163" t="s">
        <v>173</v>
      </c>
      <c r="AK7" s="23" t="s">
        <v>172</v>
      </c>
      <c r="AL7" s="23" t="s">
        <v>173</v>
      </c>
      <c r="AM7" s="23" t="s">
        <v>173</v>
      </c>
      <c r="AN7" s="23" t="s">
        <v>172</v>
      </c>
      <c r="AO7" s="23" t="s">
        <v>173</v>
      </c>
      <c r="AP7" s="23" t="s">
        <v>172</v>
      </c>
      <c r="AQ7" s="23" t="s">
        <v>172</v>
      </c>
      <c r="AR7" s="23" t="s">
        <v>173</v>
      </c>
      <c r="AS7" s="23" t="s">
        <v>173</v>
      </c>
      <c r="AT7" s="23" t="s">
        <v>173</v>
      </c>
      <c r="AU7" s="23" t="s">
        <v>173</v>
      </c>
      <c r="AV7" s="23" t="s">
        <v>172</v>
      </c>
      <c r="AW7" s="23" t="s">
        <v>173</v>
      </c>
      <c r="AX7" s="23" t="s">
        <v>172</v>
      </c>
      <c r="AY7" s="163" t="s">
        <v>173</v>
      </c>
      <c r="AZ7" s="23" t="s">
        <v>172</v>
      </c>
      <c r="BA7" s="23" t="s">
        <v>172</v>
      </c>
      <c r="BB7" s="23" t="s">
        <v>172</v>
      </c>
      <c r="BC7" s="23" t="s">
        <v>172</v>
      </c>
      <c r="BD7" s="23" t="s">
        <v>172</v>
      </c>
      <c r="BE7" s="23" t="s">
        <v>290</v>
      </c>
      <c r="BF7" s="23" t="s">
        <v>173</v>
      </c>
      <c r="BG7" s="163" t="s">
        <v>173</v>
      </c>
      <c r="BH7" s="23" t="s">
        <v>173</v>
      </c>
      <c r="BI7" s="23" t="s">
        <v>172</v>
      </c>
      <c r="BJ7" s="23" t="s">
        <v>290</v>
      </c>
      <c r="BK7" s="23" t="s">
        <v>173</v>
      </c>
      <c r="BL7" s="23" t="s">
        <v>173</v>
      </c>
      <c r="BM7" s="23" t="s">
        <v>290</v>
      </c>
      <c r="BN7" s="23" t="s">
        <v>172</v>
      </c>
      <c r="BO7" s="23" t="s">
        <v>172</v>
      </c>
      <c r="BP7" s="23" t="s">
        <v>173</v>
      </c>
      <c r="BQ7" s="23" t="s">
        <v>290</v>
      </c>
      <c r="BR7" s="23" t="s">
        <v>173</v>
      </c>
      <c r="BS7" s="23" t="s">
        <v>290</v>
      </c>
      <c r="BT7" s="23" t="s">
        <v>172</v>
      </c>
      <c r="BU7" s="23" t="s">
        <v>173</v>
      </c>
      <c r="BV7" s="23" t="s">
        <v>173</v>
      </c>
      <c r="BW7" s="23" t="s">
        <v>173</v>
      </c>
      <c r="BX7" s="23" t="s">
        <v>172</v>
      </c>
      <c r="BY7" s="23" t="s">
        <v>173</v>
      </c>
      <c r="BZ7" s="23" t="s">
        <v>173</v>
      </c>
      <c r="CA7" s="23" t="s">
        <v>290</v>
      </c>
      <c r="CB7" s="23" t="s">
        <v>290</v>
      </c>
      <c r="CC7" s="23" t="s">
        <v>290</v>
      </c>
      <c r="CD7" s="23" t="s">
        <v>290</v>
      </c>
      <c r="CE7" s="163" t="s">
        <v>290</v>
      </c>
      <c r="CF7" s="23" t="s">
        <v>172</v>
      </c>
      <c r="CG7" s="23" t="s">
        <v>172</v>
      </c>
      <c r="CH7" s="163" t="s">
        <v>290</v>
      </c>
      <c r="CI7" s="163" t="s">
        <v>173</v>
      </c>
    </row>
    <row r="8" spans="1:87" ht="18" x14ac:dyDescent="0.2">
      <c r="A8" s="102"/>
      <c r="B8" s="99"/>
      <c r="C8" s="98"/>
      <c r="D8" s="96" t="s">
        <v>86</v>
      </c>
      <c r="E8" s="16">
        <f t="shared" si="0"/>
        <v>25</v>
      </c>
      <c r="F8" s="16">
        <f t="shared" si="1"/>
        <v>42</v>
      </c>
      <c r="G8" s="23" t="s">
        <v>172</v>
      </c>
      <c r="H8" s="23" t="s">
        <v>172</v>
      </c>
      <c r="I8" s="23" t="s">
        <v>172</v>
      </c>
      <c r="J8" s="23" t="s">
        <v>172</v>
      </c>
      <c r="K8" s="23" t="s">
        <v>172</v>
      </c>
      <c r="L8" s="121" t="s">
        <v>172</v>
      </c>
      <c r="M8" s="121" t="s">
        <v>172</v>
      </c>
      <c r="N8" s="23" t="s">
        <v>173</v>
      </c>
      <c r="O8" s="23" t="s">
        <v>173</v>
      </c>
      <c r="P8" s="23" t="s">
        <v>172</v>
      </c>
      <c r="Q8" s="23" t="s">
        <v>173</v>
      </c>
      <c r="R8" s="23" t="s">
        <v>290</v>
      </c>
      <c r="S8" s="163" t="s">
        <v>290</v>
      </c>
      <c r="T8" s="23" t="s">
        <v>172</v>
      </c>
      <c r="U8" s="163" t="s">
        <v>173</v>
      </c>
      <c r="V8" s="23" t="s">
        <v>290</v>
      </c>
      <c r="W8" s="23" t="s">
        <v>172</v>
      </c>
      <c r="X8" s="163" t="s">
        <v>290</v>
      </c>
      <c r="Y8" s="163" t="s">
        <v>172</v>
      </c>
      <c r="Z8" s="163" t="s">
        <v>290</v>
      </c>
      <c r="AA8" s="23" t="s">
        <v>172</v>
      </c>
      <c r="AB8" s="163" t="s">
        <v>173</v>
      </c>
      <c r="AC8" s="23" t="s">
        <v>290</v>
      </c>
      <c r="AD8" s="23" t="s">
        <v>290</v>
      </c>
      <c r="AE8" s="23" t="s">
        <v>173</v>
      </c>
      <c r="AF8" s="121" t="s">
        <v>173</v>
      </c>
      <c r="AG8" s="121" t="s">
        <v>172</v>
      </c>
      <c r="AH8" s="23" t="s">
        <v>290</v>
      </c>
      <c r="AI8" s="121" t="s">
        <v>172</v>
      </c>
      <c r="AJ8" s="163" t="s">
        <v>172</v>
      </c>
      <c r="AK8" s="163" t="s">
        <v>173</v>
      </c>
      <c r="AL8" s="23" t="s">
        <v>172</v>
      </c>
      <c r="AM8" s="23" t="s">
        <v>172</v>
      </c>
      <c r="AN8" s="23" t="s">
        <v>173</v>
      </c>
      <c r="AO8" s="23" t="s">
        <v>172</v>
      </c>
      <c r="AP8" s="23" t="s">
        <v>172</v>
      </c>
      <c r="AQ8" s="23" t="s">
        <v>172</v>
      </c>
      <c r="AR8" s="23" t="s">
        <v>172</v>
      </c>
      <c r="AS8" s="23" t="s">
        <v>172</v>
      </c>
      <c r="AT8" s="23" t="s">
        <v>172</v>
      </c>
      <c r="AU8" s="23" t="s">
        <v>172</v>
      </c>
      <c r="AV8" s="23" t="s">
        <v>172</v>
      </c>
      <c r="AW8" s="163" t="s">
        <v>172</v>
      </c>
      <c r="AX8" s="23" t="s">
        <v>173</v>
      </c>
      <c r="AY8" s="23" t="s">
        <v>290</v>
      </c>
      <c r="AZ8" s="23" t="s">
        <v>172</v>
      </c>
      <c r="BA8" s="23" t="s">
        <v>172</v>
      </c>
      <c r="BB8" s="23" t="s">
        <v>172</v>
      </c>
      <c r="BC8" s="23" t="s">
        <v>172</v>
      </c>
      <c r="BD8" s="23" t="s">
        <v>172</v>
      </c>
      <c r="BE8" s="23" t="s">
        <v>290</v>
      </c>
      <c r="BF8" s="23" t="s">
        <v>172</v>
      </c>
      <c r="BG8" s="163" t="s">
        <v>290</v>
      </c>
      <c r="BH8" s="23" t="s">
        <v>290</v>
      </c>
      <c r="BI8" s="23" t="s">
        <v>172</v>
      </c>
      <c r="BJ8" s="23" t="s">
        <v>290</v>
      </c>
      <c r="BK8" s="23" t="s">
        <v>173</v>
      </c>
      <c r="BL8" s="23" t="s">
        <v>172</v>
      </c>
      <c r="BM8" s="23" t="s">
        <v>290</v>
      </c>
      <c r="BN8" s="23" t="s">
        <v>172</v>
      </c>
      <c r="BO8" s="23" t="s">
        <v>172</v>
      </c>
      <c r="BP8" s="23" t="s">
        <v>290</v>
      </c>
      <c r="BQ8" s="23" t="s">
        <v>290</v>
      </c>
      <c r="BR8" s="23" t="s">
        <v>172</v>
      </c>
      <c r="BS8" s="23" t="s">
        <v>290</v>
      </c>
      <c r="BT8" s="23" t="s">
        <v>172</v>
      </c>
      <c r="BU8" s="23" t="s">
        <v>290</v>
      </c>
      <c r="BV8" s="23" t="s">
        <v>173</v>
      </c>
      <c r="BW8" s="23" t="s">
        <v>172</v>
      </c>
      <c r="BX8" s="23" t="s">
        <v>172</v>
      </c>
      <c r="BY8" s="23" t="s">
        <v>290</v>
      </c>
      <c r="BZ8" s="23" t="s">
        <v>290</v>
      </c>
      <c r="CA8" s="23" t="s">
        <v>173</v>
      </c>
      <c r="CB8" s="23" t="s">
        <v>290</v>
      </c>
      <c r="CC8" s="23" t="s">
        <v>290</v>
      </c>
      <c r="CD8" s="23" t="s">
        <v>290</v>
      </c>
      <c r="CE8" s="163" t="s">
        <v>290</v>
      </c>
      <c r="CF8" s="23" t="s">
        <v>172</v>
      </c>
      <c r="CG8" s="23" t="s">
        <v>172</v>
      </c>
      <c r="CH8" s="163" t="s">
        <v>290</v>
      </c>
      <c r="CI8" s="163" t="s">
        <v>173</v>
      </c>
    </row>
    <row r="9" spans="1:87" ht="18" x14ac:dyDescent="0.2">
      <c r="A9" s="102"/>
      <c r="B9" s="99"/>
      <c r="C9" s="98"/>
      <c r="D9" s="96" t="s">
        <v>63</v>
      </c>
      <c r="E9" s="16">
        <f t="shared" si="0"/>
        <v>26</v>
      </c>
      <c r="F9" s="16">
        <f t="shared" si="1"/>
        <v>36</v>
      </c>
      <c r="G9" s="23" t="s">
        <v>172</v>
      </c>
      <c r="H9" s="23" t="s">
        <v>172</v>
      </c>
      <c r="I9" s="23" t="s">
        <v>172</v>
      </c>
      <c r="J9" s="23" t="s">
        <v>172</v>
      </c>
      <c r="K9" s="23" t="s">
        <v>172</v>
      </c>
      <c r="L9" s="121" t="s">
        <v>172</v>
      </c>
      <c r="M9" s="121" t="s">
        <v>172</v>
      </c>
      <c r="N9" s="23" t="s">
        <v>173</v>
      </c>
      <c r="O9" s="23" t="s">
        <v>172</v>
      </c>
      <c r="P9" s="23" t="s">
        <v>172</v>
      </c>
      <c r="Q9" s="23" t="s">
        <v>172</v>
      </c>
      <c r="R9" s="23" t="s">
        <v>290</v>
      </c>
      <c r="S9" s="163" t="s">
        <v>290</v>
      </c>
      <c r="T9" s="23" t="s">
        <v>172</v>
      </c>
      <c r="U9" s="23" t="s">
        <v>172</v>
      </c>
      <c r="V9" s="23" t="s">
        <v>290</v>
      </c>
      <c r="W9" s="23" t="s">
        <v>172</v>
      </c>
      <c r="X9" s="163" t="s">
        <v>290</v>
      </c>
      <c r="Y9" s="23" t="s">
        <v>173</v>
      </c>
      <c r="Z9" s="23" t="s">
        <v>173</v>
      </c>
      <c r="AA9" s="23" t="s">
        <v>172</v>
      </c>
      <c r="AB9" s="163" t="s">
        <v>290</v>
      </c>
      <c r="AC9" s="23" t="s">
        <v>290</v>
      </c>
      <c r="AD9" s="23" t="s">
        <v>290</v>
      </c>
      <c r="AE9" s="23" t="s">
        <v>290</v>
      </c>
      <c r="AF9" s="121" t="s">
        <v>173</v>
      </c>
      <c r="AG9" s="121" t="s">
        <v>172</v>
      </c>
      <c r="AH9" s="23" t="s">
        <v>290</v>
      </c>
      <c r="AI9" s="121" t="s">
        <v>173</v>
      </c>
      <c r="AJ9" s="163" t="s">
        <v>172</v>
      </c>
      <c r="AK9" s="163" t="s">
        <v>173</v>
      </c>
      <c r="AL9" s="23" t="s">
        <v>173</v>
      </c>
      <c r="AM9" s="23" t="s">
        <v>173</v>
      </c>
      <c r="AN9" s="23" t="s">
        <v>173</v>
      </c>
      <c r="AO9" s="23" t="s">
        <v>172</v>
      </c>
      <c r="AP9" s="23" t="s">
        <v>172</v>
      </c>
      <c r="AQ9" s="23" t="s">
        <v>173</v>
      </c>
      <c r="AR9" s="23" t="s">
        <v>172</v>
      </c>
      <c r="AS9" s="23" t="s">
        <v>172</v>
      </c>
      <c r="AT9" s="23" t="s">
        <v>172</v>
      </c>
      <c r="AU9" s="23" t="s">
        <v>172</v>
      </c>
      <c r="AV9" s="23" t="s">
        <v>172</v>
      </c>
      <c r="AW9" s="23" t="s">
        <v>173</v>
      </c>
      <c r="AX9" s="23" t="s">
        <v>172</v>
      </c>
      <c r="AY9" s="23" t="s">
        <v>290</v>
      </c>
      <c r="AZ9" s="23" t="s">
        <v>172</v>
      </c>
      <c r="BA9" s="23" t="s">
        <v>172</v>
      </c>
      <c r="BB9" s="23" t="s">
        <v>173</v>
      </c>
      <c r="BC9" s="23" t="s">
        <v>172</v>
      </c>
      <c r="BD9" s="23" t="s">
        <v>172</v>
      </c>
      <c r="BE9" s="23" t="s">
        <v>290</v>
      </c>
      <c r="BF9" s="23" t="s">
        <v>172</v>
      </c>
      <c r="BG9" s="23" t="s">
        <v>173</v>
      </c>
      <c r="BH9" s="23" t="s">
        <v>290</v>
      </c>
      <c r="BI9" s="23" t="s">
        <v>173</v>
      </c>
      <c r="BJ9" s="23" t="s">
        <v>290</v>
      </c>
      <c r="BK9" s="23" t="s">
        <v>173</v>
      </c>
      <c r="BL9" s="23" t="s">
        <v>172</v>
      </c>
      <c r="BM9" s="23" t="s">
        <v>290</v>
      </c>
      <c r="BN9" s="23" t="s">
        <v>172</v>
      </c>
      <c r="BO9" s="23" t="s">
        <v>172</v>
      </c>
      <c r="BP9" s="23" t="s">
        <v>290</v>
      </c>
      <c r="BQ9" s="23" t="s">
        <v>290</v>
      </c>
      <c r="BR9" s="23" t="s">
        <v>173</v>
      </c>
      <c r="BS9" s="23" t="s">
        <v>290</v>
      </c>
      <c r="BT9" s="23" t="s">
        <v>172</v>
      </c>
      <c r="BU9" s="23" t="s">
        <v>290</v>
      </c>
      <c r="BV9" s="23" t="s">
        <v>290</v>
      </c>
      <c r="BW9" s="163" t="s">
        <v>173</v>
      </c>
      <c r="BX9" s="23" t="s">
        <v>172</v>
      </c>
      <c r="BY9" s="23" t="s">
        <v>290</v>
      </c>
      <c r="BZ9" s="23" t="s">
        <v>290</v>
      </c>
      <c r="CA9" s="23" t="s">
        <v>173</v>
      </c>
      <c r="CB9" s="23" t="s">
        <v>290</v>
      </c>
      <c r="CC9" s="23" t="s">
        <v>290</v>
      </c>
      <c r="CD9" s="23" t="s">
        <v>290</v>
      </c>
      <c r="CE9" s="163" t="s">
        <v>290</v>
      </c>
      <c r="CF9" s="23" t="s">
        <v>172</v>
      </c>
      <c r="CG9" s="23" t="s">
        <v>172</v>
      </c>
      <c r="CH9" s="163" t="s">
        <v>290</v>
      </c>
      <c r="CI9" s="163" t="s">
        <v>173</v>
      </c>
    </row>
    <row r="10" spans="1:87" ht="18" x14ac:dyDescent="0.2">
      <c r="A10" s="102"/>
      <c r="B10" s="99"/>
      <c r="C10" s="98"/>
      <c r="D10" s="96" t="s">
        <v>61</v>
      </c>
      <c r="E10" s="16">
        <f t="shared" si="0"/>
        <v>0</v>
      </c>
      <c r="F10" s="16">
        <f t="shared" si="1"/>
        <v>2</v>
      </c>
      <c r="G10" s="23" t="s">
        <v>172</v>
      </c>
      <c r="H10" s="23" t="s">
        <v>173</v>
      </c>
      <c r="I10" s="23" t="s">
        <v>173</v>
      </c>
      <c r="J10" s="23" t="s">
        <v>172</v>
      </c>
      <c r="K10" s="23" t="s">
        <v>173</v>
      </c>
      <c r="L10" s="23" t="s">
        <v>173</v>
      </c>
      <c r="M10" s="23" t="s">
        <v>173</v>
      </c>
      <c r="N10" s="23" t="s">
        <v>173</v>
      </c>
      <c r="O10" s="23" t="s">
        <v>173</v>
      </c>
      <c r="P10" s="23" t="s">
        <v>173</v>
      </c>
      <c r="Q10" s="23" t="s">
        <v>173</v>
      </c>
      <c r="R10" s="23" t="s">
        <v>173</v>
      </c>
      <c r="S10" s="23" t="s">
        <v>173</v>
      </c>
      <c r="T10" s="23" t="s">
        <v>173</v>
      </c>
      <c r="U10" s="23" t="s">
        <v>173</v>
      </c>
      <c r="V10" s="23" t="s">
        <v>173</v>
      </c>
      <c r="W10" s="23" t="s">
        <v>173</v>
      </c>
      <c r="X10" s="23" t="s">
        <v>173</v>
      </c>
      <c r="Y10" s="23" t="s">
        <v>173</v>
      </c>
      <c r="Z10" s="23" t="s">
        <v>173</v>
      </c>
      <c r="AA10" s="23" t="s">
        <v>173</v>
      </c>
      <c r="AB10" s="23" t="s">
        <v>173</v>
      </c>
      <c r="AC10" s="23" t="s">
        <v>173</v>
      </c>
      <c r="AD10" s="23" t="s">
        <v>173</v>
      </c>
      <c r="AE10" s="23" t="s">
        <v>173</v>
      </c>
      <c r="AF10" s="121" t="s">
        <v>173</v>
      </c>
      <c r="AG10" s="121" t="s">
        <v>173</v>
      </c>
      <c r="AH10" s="23" t="s">
        <v>173</v>
      </c>
      <c r="AI10" s="121" t="s">
        <v>173</v>
      </c>
      <c r="AJ10" s="121" t="s">
        <v>173</v>
      </c>
      <c r="AK10" s="163" t="s">
        <v>173</v>
      </c>
      <c r="AL10" s="23" t="s">
        <v>173</v>
      </c>
      <c r="AM10" s="23" t="s">
        <v>173</v>
      </c>
      <c r="AN10" s="23" t="s">
        <v>173</v>
      </c>
      <c r="AO10" s="23" t="s">
        <v>173</v>
      </c>
      <c r="AP10" s="23" t="s">
        <v>173</v>
      </c>
      <c r="AQ10" s="23" t="s">
        <v>173</v>
      </c>
      <c r="AR10" s="23" t="s">
        <v>173</v>
      </c>
      <c r="AS10" s="23" t="s">
        <v>173</v>
      </c>
      <c r="AT10" s="23" t="s">
        <v>173</v>
      </c>
      <c r="AU10" s="23" t="s">
        <v>173</v>
      </c>
      <c r="AV10" s="23" t="s">
        <v>173</v>
      </c>
      <c r="AW10" s="23" t="s">
        <v>173</v>
      </c>
      <c r="AX10" s="23" t="s">
        <v>173</v>
      </c>
      <c r="AY10" s="23" t="s">
        <v>173</v>
      </c>
      <c r="AZ10" s="23" t="s">
        <v>173</v>
      </c>
      <c r="BA10" s="23" t="s">
        <v>173</v>
      </c>
      <c r="BB10" s="23" t="s">
        <v>173</v>
      </c>
      <c r="BC10" s="23" t="s">
        <v>173</v>
      </c>
      <c r="BD10" s="23" t="s">
        <v>173</v>
      </c>
      <c r="BE10" s="23" t="s">
        <v>173</v>
      </c>
      <c r="BF10" s="23" t="s">
        <v>173</v>
      </c>
      <c r="BG10" s="23" t="s">
        <v>173</v>
      </c>
      <c r="BH10" s="23" t="s">
        <v>173</v>
      </c>
      <c r="BI10" s="23" t="s">
        <v>173</v>
      </c>
      <c r="BJ10" s="23" t="s">
        <v>173</v>
      </c>
      <c r="BK10" s="23" t="s">
        <v>173</v>
      </c>
      <c r="BL10" s="23" t="s">
        <v>173</v>
      </c>
      <c r="BM10" s="23" t="s">
        <v>173</v>
      </c>
      <c r="BN10" s="23" t="s">
        <v>173</v>
      </c>
      <c r="BO10" s="23" t="s">
        <v>173</v>
      </c>
      <c r="BP10" s="23" t="s">
        <v>173</v>
      </c>
      <c r="BQ10" s="23" t="s">
        <v>173</v>
      </c>
      <c r="BR10" s="23" t="s">
        <v>173</v>
      </c>
      <c r="BS10" s="23" t="s">
        <v>173</v>
      </c>
      <c r="BT10" s="23" t="s">
        <v>173</v>
      </c>
      <c r="BU10" s="23" t="s">
        <v>173</v>
      </c>
      <c r="BV10" s="23" t="s">
        <v>173</v>
      </c>
      <c r="BW10" s="163" t="s">
        <v>173</v>
      </c>
      <c r="BX10" s="163" t="s">
        <v>173</v>
      </c>
      <c r="BY10" s="23" t="s">
        <v>173</v>
      </c>
      <c r="BZ10" s="23" t="s">
        <v>173</v>
      </c>
      <c r="CA10" s="23" t="s">
        <v>173</v>
      </c>
      <c r="CB10" s="23" t="s">
        <v>173</v>
      </c>
      <c r="CC10" s="23" t="s">
        <v>173</v>
      </c>
      <c r="CD10" s="23" t="s">
        <v>173</v>
      </c>
      <c r="CE10" s="23" t="s">
        <v>173</v>
      </c>
      <c r="CF10" s="163" t="s">
        <v>173</v>
      </c>
      <c r="CG10" s="163" t="s">
        <v>173</v>
      </c>
      <c r="CH10" s="23" t="s">
        <v>173</v>
      </c>
      <c r="CI10" s="163" t="s">
        <v>173</v>
      </c>
    </row>
    <row r="11" spans="1:87" ht="18" x14ac:dyDescent="0.2">
      <c r="A11" s="102"/>
      <c r="B11" s="99"/>
      <c r="C11" s="98"/>
      <c r="D11" s="96" t="s">
        <v>87</v>
      </c>
      <c r="E11" s="16">
        <f t="shared" si="0"/>
        <v>3</v>
      </c>
      <c r="F11" s="16">
        <f t="shared" si="1"/>
        <v>18</v>
      </c>
      <c r="G11" s="23" t="s">
        <v>172</v>
      </c>
      <c r="H11" s="23" t="s">
        <v>172</v>
      </c>
      <c r="I11" s="23" t="s">
        <v>172</v>
      </c>
      <c r="J11" s="23" t="s">
        <v>172</v>
      </c>
      <c r="K11" s="23" t="s">
        <v>172</v>
      </c>
      <c r="L11" s="23" t="s">
        <v>172</v>
      </c>
      <c r="M11" s="23" t="s">
        <v>172</v>
      </c>
      <c r="N11" s="23" t="s">
        <v>172</v>
      </c>
      <c r="O11" s="23" t="s">
        <v>173</v>
      </c>
      <c r="P11" s="23" t="s">
        <v>172</v>
      </c>
      <c r="Q11" s="23" t="s">
        <v>172</v>
      </c>
      <c r="R11" s="23" t="s">
        <v>290</v>
      </c>
      <c r="S11" s="23" t="s">
        <v>173</v>
      </c>
      <c r="T11" s="23" t="s">
        <v>173</v>
      </c>
      <c r="U11" s="23" t="s">
        <v>173</v>
      </c>
      <c r="V11" s="23" t="s">
        <v>173</v>
      </c>
      <c r="W11" s="23" t="s">
        <v>173</v>
      </c>
      <c r="X11" s="23" t="s">
        <v>173</v>
      </c>
      <c r="Y11" s="23" t="s">
        <v>173</v>
      </c>
      <c r="Z11" s="23" t="s">
        <v>173</v>
      </c>
      <c r="AA11" s="23" t="s">
        <v>173</v>
      </c>
      <c r="AB11" s="23" t="s">
        <v>173</v>
      </c>
      <c r="AC11" s="23" t="s">
        <v>173</v>
      </c>
      <c r="AD11" s="23" t="s">
        <v>173</v>
      </c>
      <c r="AE11" s="23" t="s">
        <v>173</v>
      </c>
      <c r="AF11" s="121" t="s">
        <v>173</v>
      </c>
      <c r="AG11" s="121" t="s">
        <v>173</v>
      </c>
      <c r="AH11" s="23" t="s">
        <v>173</v>
      </c>
      <c r="AI11" s="121" t="s">
        <v>173</v>
      </c>
      <c r="AJ11" s="121" t="s">
        <v>173</v>
      </c>
      <c r="AK11" s="121" t="s">
        <v>173</v>
      </c>
      <c r="AL11" s="23" t="s">
        <v>173</v>
      </c>
      <c r="AM11" s="23" t="s">
        <v>173</v>
      </c>
      <c r="AN11" s="23" t="s">
        <v>173</v>
      </c>
      <c r="AO11" s="23" t="s">
        <v>172</v>
      </c>
      <c r="AP11" s="23" t="s">
        <v>172</v>
      </c>
      <c r="AQ11" s="23" t="s">
        <v>172</v>
      </c>
      <c r="AR11" s="23" t="s">
        <v>173</v>
      </c>
      <c r="AS11" s="23" t="s">
        <v>173</v>
      </c>
      <c r="AT11" s="23" t="s">
        <v>173</v>
      </c>
      <c r="AU11" s="23" t="s">
        <v>173</v>
      </c>
      <c r="AV11" s="23" t="s">
        <v>173</v>
      </c>
      <c r="AW11" s="23" t="s">
        <v>173</v>
      </c>
      <c r="AX11" s="23" t="s">
        <v>172</v>
      </c>
      <c r="AY11" s="163" t="s">
        <v>173</v>
      </c>
      <c r="AZ11" s="23" t="s">
        <v>172</v>
      </c>
      <c r="BA11" s="23" t="s">
        <v>173</v>
      </c>
      <c r="BB11" s="23" t="s">
        <v>173</v>
      </c>
      <c r="BC11" s="23" t="s">
        <v>173</v>
      </c>
      <c r="BD11" s="23" t="s">
        <v>173</v>
      </c>
      <c r="BE11" s="163" t="s">
        <v>173</v>
      </c>
      <c r="BF11" s="23" t="s">
        <v>172</v>
      </c>
      <c r="BG11" s="23" t="s">
        <v>290</v>
      </c>
      <c r="BH11" s="23" t="s">
        <v>173</v>
      </c>
      <c r="BI11" s="23" t="s">
        <v>172</v>
      </c>
      <c r="BJ11" s="23" t="s">
        <v>290</v>
      </c>
      <c r="BK11" s="23" t="s">
        <v>172</v>
      </c>
      <c r="BL11" s="23" t="s">
        <v>173</v>
      </c>
      <c r="BM11" s="23" t="s">
        <v>173</v>
      </c>
      <c r="BN11" s="23" t="s">
        <v>173</v>
      </c>
      <c r="BO11" s="23" t="s">
        <v>173</v>
      </c>
      <c r="BP11" s="23" t="s">
        <v>173</v>
      </c>
      <c r="BQ11" s="23" t="s">
        <v>173</v>
      </c>
      <c r="BR11" s="23" t="s">
        <v>173</v>
      </c>
      <c r="BS11" s="23" t="s">
        <v>173</v>
      </c>
      <c r="BT11" s="23" t="s">
        <v>173</v>
      </c>
      <c r="BU11" s="23" t="s">
        <v>173</v>
      </c>
      <c r="BV11" s="23" t="s">
        <v>173</v>
      </c>
      <c r="BW11" s="163" t="s">
        <v>173</v>
      </c>
      <c r="BX11" s="163" t="s">
        <v>173</v>
      </c>
      <c r="BY11" s="23" t="s">
        <v>173</v>
      </c>
      <c r="BZ11" s="23" t="s">
        <v>173</v>
      </c>
      <c r="CA11" s="23" t="s">
        <v>173</v>
      </c>
      <c r="CB11" s="23" t="s">
        <v>173</v>
      </c>
      <c r="CC11" s="23" t="s">
        <v>173</v>
      </c>
      <c r="CD11" s="23" t="s">
        <v>173</v>
      </c>
      <c r="CE11" s="23" t="s">
        <v>173</v>
      </c>
      <c r="CF11" s="163" t="s">
        <v>173</v>
      </c>
      <c r="CG11" s="163" t="s">
        <v>173</v>
      </c>
      <c r="CH11" s="23" t="s">
        <v>173</v>
      </c>
      <c r="CI11" s="163" t="s">
        <v>173</v>
      </c>
    </row>
    <row r="12" spans="1:87" ht="18" x14ac:dyDescent="0.2">
      <c r="A12" s="102"/>
      <c r="B12" s="99"/>
      <c r="C12" s="98"/>
      <c r="D12" s="96" t="s">
        <v>69</v>
      </c>
      <c r="E12" s="16">
        <f t="shared" si="0"/>
        <v>26</v>
      </c>
      <c r="F12" s="16">
        <f t="shared" si="1"/>
        <v>41</v>
      </c>
      <c r="G12" s="23" t="s">
        <v>172</v>
      </c>
      <c r="H12" s="23" t="s">
        <v>172</v>
      </c>
      <c r="I12" s="23" t="s">
        <v>172</v>
      </c>
      <c r="J12" s="23" t="s">
        <v>172</v>
      </c>
      <c r="K12" s="23" t="s">
        <v>172</v>
      </c>
      <c r="L12" s="23" t="s">
        <v>172</v>
      </c>
      <c r="M12" s="23" t="s">
        <v>172</v>
      </c>
      <c r="N12" s="23" t="s">
        <v>172</v>
      </c>
      <c r="O12" s="23" t="s">
        <v>172</v>
      </c>
      <c r="P12" s="23" t="s">
        <v>172</v>
      </c>
      <c r="Q12" s="23" t="s">
        <v>172</v>
      </c>
      <c r="R12" s="23" t="s">
        <v>290</v>
      </c>
      <c r="S12" s="163" t="s">
        <v>290</v>
      </c>
      <c r="T12" s="23" t="s">
        <v>172</v>
      </c>
      <c r="U12" s="23" t="s">
        <v>172</v>
      </c>
      <c r="V12" s="23" t="s">
        <v>290</v>
      </c>
      <c r="W12" s="23" t="s">
        <v>172</v>
      </c>
      <c r="X12" s="163" t="s">
        <v>290</v>
      </c>
      <c r="Y12" s="23" t="s">
        <v>172</v>
      </c>
      <c r="Z12" s="163" t="s">
        <v>290</v>
      </c>
      <c r="AA12" s="23" t="s">
        <v>172</v>
      </c>
      <c r="AB12" s="23" t="s">
        <v>173</v>
      </c>
      <c r="AC12" s="23" t="s">
        <v>173</v>
      </c>
      <c r="AD12" s="23" t="s">
        <v>290</v>
      </c>
      <c r="AE12" s="23" t="s">
        <v>290</v>
      </c>
      <c r="AF12" s="121" t="s">
        <v>172</v>
      </c>
      <c r="AG12" s="121" t="s">
        <v>173</v>
      </c>
      <c r="AH12" s="23" t="s">
        <v>173</v>
      </c>
      <c r="AI12" s="121" t="s">
        <v>173</v>
      </c>
      <c r="AJ12" s="163" t="s">
        <v>172</v>
      </c>
      <c r="AK12" s="121" t="s">
        <v>173</v>
      </c>
      <c r="AL12" s="23" t="s">
        <v>172</v>
      </c>
      <c r="AM12" s="23" t="s">
        <v>172</v>
      </c>
      <c r="AN12" s="23" t="s">
        <v>172</v>
      </c>
      <c r="AO12" s="23" t="s">
        <v>172</v>
      </c>
      <c r="AP12" s="23" t="s">
        <v>172</v>
      </c>
      <c r="AQ12" s="23" t="s">
        <v>172</v>
      </c>
      <c r="AR12" s="23" t="s">
        <v>173</v>
      </c>
      <c r="AS12" s="23" t="s">
        <v>173</v>
      </c>
      <c r="AT12" s="23" t="s">
        <v>173</v>
      </c>
      <c r="AU12" s="23" t="s">
        <v>173</v>
      </c>
      <c r="AV12" s="23" t="s">
        <v>173</v>
      </c>
      <c r="AW12" s="163" t="s">
        <v>172</v>
      </c>
      <c r="AX12" s="163" t="s">
        <v>172</v>
      </c>
      <c r="AY12" s="23" t="s">
        <v>290</v>
      </c>
      <c r="AZ12" s="163" t="s">
        <v>172</v>
      </c>
      <c r="BA12" s="163" t="s">
        <v>172</v>
      </c>
      <c r="BB12" s="163" t="s">
        <v>172</v>
      </c>
      <c r="BC12" s="23" t="s">
        <v>172</v>
      </c>
      <c r="BD12" s="23" t="s">
        <v>172</v>
      </c>
      <c r="BE12" s="163" t="s">
        <v>290</v>
      </c>
      <c r="BF12" s="23" t="s">
        <v>172</v>
      </c>
      <c r="BG12" s="163" t="s">
        <v>290</v>
      </c>
      <c r="BH12" s="23" t="s">
        <v>290</v>
      </c>
      <c r="BI12" s="23" t="s">
        <v>173</v>
      </c>
      <c r="BJ12" s="23" t="s">
        <v>290</v>
      </c>
      <c r="BK12" s="23" t="s">
        <v>172</v>
      </c>
      <c r="BL12" s="23" t="s">
        <v>172</v>
      </c>
      <c r="BM12" s="23" t="s">
        <v>290</v>
      </c>
      <c r="BN12" s="23" t="s">
        <v>172</v>
      </c>
      <c r="BO12" s="23" t="s">
        <v>172</v>
      </c>
      <c r="BP12" s="23" t="s">
        <v>290</v>
      </c>
      <c r="BQ12" s="23" t="s">
        <v>290</v>
      </c>
      <c r="BR12" s="23" t="s">
        <v>172</v>
      </c>
      <c r="BS12" s="23" t="s">
        <v>290</v>
      </c>
      <c r="BT12" s="23" t="s">
        <v>172</v>
      </c>
      <c r="BU12" s="23" t="s">
        <v>290</v>
      </c>
      <c r="BV12" s="23" t="s">
        <v>290</v>
      </c>
      <c r="BW12" s="23" t="s">
        <v>172</v>
      </c>
      <c r="BX12" s="23" t="s">
        <v>172</v>
      </c>
      <c r="BY12" s="23" t="s">
        <v>290</v>
      </c>
      <c r="BZ12" s="23" t="s">
        <v>290</v>
      </c>
      <c r="CA12" s="23" t="s">
        <v>290</v>
      </c>
      <c r="CB12" s="23" t="s">
        <v>290</v>
      </c>
      <c r="CC12" s="23" t="s">
        <v>290</v>
      </c>
      <c r="CD12" s="23" t="s">
        <v>290</v>
      </c>
      <c r="CE12" s="163" t="s">
        <v>290</v>
      </c>
      <c r="CF12" s="23" t="s">
        <v>172</v>
      </c>
      <c r="CG12" s="163" t="s">
        <v>173</v>
      </c>
      <c r="CH12" s="163" t="s">
        <v>290</v>
      </c>
      <c r="CI12" s="163" t="s">
        <v>173</v>
      </c>
    </row>
    <row r="13" spans="1:87" ht="18" x14ac:dyDescent="0.2">
      <c r="A13" s="102"/>
      <c r="B13" s="99"/>
      <c r="C13" s="98"/>
      <c r="D13" s="96" t="s">
        <v>224</v>
      </c>
      <c r="E13" s="16">
        <f t="shared" si="0"/>
        <v>22</v>
      </c>
      <c r="F13" s="16">
        <f t="shared" si="1"/>
        <v>37</v>
      </c>
      <c r="G13" s="23" t="s">
        <v>173</v>
      </c>
      <c r="H13" s="23" t="s">
        <v>172</v>
      </c>
      <c r="I13" s="23" t="s">
        <v>173</v>
      </c>
      <c r="J13" s="23" t="s">
        <v>172</v>
      </c>
      <c r="K13" s="23" t="s">
        <v>172</v>
      </c>
      <c r="L13" s="23" t="s">
        <v>172</v>
      </c>
      <c r="M13" s="23" t="s">
        <v>172</v>
      </c>
      <c r="N13" s="23" t="s">
        <v>172</v>
      </c>
      <c r="O13" s="23" t="s">
        <v>172</v>
      </c>
      <c r="P13" s="23" t="s">
        <v>172</v>
      </c>
      <c r="Q13" s="23" t="s">
        <v>172</v>
      </c>
      <c r="R13" s="23" t="s">
        <v>290</v>
      </c>
      <c r="S13" s="163" t="s">
        <v>290</v>
      </c>
      <c r="T13" s="23" t="s">
        <v>172</v>
      </c>
      <c r="U13" s="163" t="s">
        <v>173</v>
      </c>
      <c r="V13" s="23" t="s">
        <v>290</v>
      </c>
      <c r="W13" s="23" t="s">
        <v>172</v>
      </c>
      <c r="X13" s="163" t="s">
        <v>290</v>
      </c>
      <c r="Y13" s="163" t="s">
        <v>172</v>
      </c>
      <c r="Z13" s="163" t="s">
        <v>290</v>
      </c>
      <c r="AA13" s="23" t="s">
        <v>172</v>
      </c>
      <c r="AB13" s="163" t="s">
        <v>290</v>
      </c>
      <c r="AC13" s="23" t="s">
        <v>290</v>
      </c>
      <c r="AD13" s="23" t="s">
        <v>173</v>
      </c>
      <c r="AE13" s="23" t="s">
        <v>290</v>
      </c>
      <c r="AF13" s="121" t="s">
        <v>173</v>
      </c>
      <c r="AG13" s="121" t="s">
        <v>172</v>
      </c>
      <c r="AH13" s="23" t="s">
        <v>290</v>
      </c>
      <c r="AI13" s="121" t="s">
        <v>173</v>
      </c>
      <c r="AJ13" s="121" t="s">
        <v>173</v>
      </c>
      <c r="AK13" s="163" t="s">
        <v>173</v>
      </c>
      <c r="AL13" s="23" t="s">
        <v>172</v>
      </c>
      <c r="AM13" s="23" t="s">
        <v>173</v>
      </c>
      <c r="AN13" s="23" t="s">
        <v>173</v>
      </c>
      <c r="AO13" s="23" t="s">
        <v>172</v>
      </c>
      <c r="AP13" s="23" t="s">
        <v>172</v>
      </c>
      <c r="AQ13" s="23" t="s">
        <v>172</v>
      </c>
      <c r="AR13" s="23" t="s">
        <v>173</v>
      </c>
      <c r="AS13" s="23" t="s">
        <v>172</v>
      </c>
      <c r="AT13" s="23" t="s">
        <v>172</v>
      </c>
      <c r="AU13" s="23" t="s">
        <v>172</v>
      </c>
      <c r="AV13" s="23" t="s">
        <v>172</v>
      </c>
      <c r="AW13" s="163" t="s">
        <v>172</v>
      </c>
      <c r="AX13" s="163" t="s">
        <v>172</v>
      </c>
      <c r="AY13" s="23" t="s">
        <v>290</v>
      </c>
      <c r="AZ13" s="163" t="s">
        <v>172</v>
      </c>
      <c r="BA13" s="163" t="s">
        <v>172</v>
      </c>
      <c r="BB13" s="163" t="s">
        <v>172</v>
      </c>
      <c r="BC13" s="23" t="s">
        <v>172</v>
      </c>
      <c r="BD13" s="23" t="s">
        <v>172</v>
      </c>
      <c r="BE13" s="163" t="s">
        <v>290</v>
      </c>
      <c r="BF13" s="23" t="s">
        <v>172</v>
      </c>
      <c r="BG13" s="163" t="s">
        <v>290</v>
      </c>
      <c r="BH13" s="23" t="s">
        <v>290</v>
      </c>
      <c r="BI13" s="23" t="s">
        <v>172</v>
      </c>
      <c r="BJ13" s="23" t="s">
        <v>290</v>
      </c>
      <c r="BK13" s="23" t="s">
        <v>172</v>
      </c>
      <c r="BL13" s="23" t="s">
        <v>172</v>
      </c>
      <c r="BM13" s="23" t="s">
        <v>173</v>
      </c>
      <c r="BN13" s="23" t="s">
        <v>172</v>
      </c>
      <c r="BO13" s="23" t="s">
        <v>172</v>
      </c>
      <c r="BP13" s="23" t="s">
        <v>290</v>
      </c>
      <c r="BQ13" s="23" t="s">
        <v>290</v>
      </c>
      <c r="BR13" s="163" t="s">
        <v>173</v>
      </c>
      <c r="BS13" s="23" t="s">
        <v>290</v>
      </c>
      <c r="BT13" s="23" t="s">
        <v>172</v>
      </c>
      <c r="BU13" s="23" t="s">
        <v>173</v>
      </c>
      <c r="BV13" s="23" t="s">
        <v>290</v>
      </c>
      <c r="BW13" s="163" t="s">
        <v>173</v>
      </c>
      <c r="BX13" s="23" t="s">
        <v>172</v>
      </c>
      <c r="BY13" s="23" t="s">
        <v>173</v>
      </c>
      <c r="BZ13" s="23" t="s">
        <v>290</v>
      </c>
      <c r="CA13" s="23" t="s">
        <v>290</v>
      </c>
      <c r="CB13" s="23" t="s">
        <v>290</v>
      </c>
      <c r="CC13" s="23" t="s">
        <v>173</v>
      </c>
      <c r="CD13" s="23" t="s">
        <v>173</v>
      </c>
      <c r="CE13" s="163" t="s">
        <v>290</v>
      </c>
      <c r="CF13" s="163" t="s">
        <v>173</v>
      </c>
      <c r="CG13" s="163" t="s">
        <v>173</v>
      </c>
      <c r="CH13" s="23" t="s">
        <v>173</v>
      </c>
      <c r="CI13" s="163" t="s">
        <v>173</v>
      </c>
    </row>
    <row r="14" spans="1:87" ht="18" x14ac:dyDescent="0.2">
      <c r="A14" s="102"/>
      <c r="B14" s="99"/>
      <c r="C14" s="98"/>
      <c r="D14" s="96" t="s">
        <v>142</v>
      </c>
      <c r="E14" s="16">
        <f t="shared" si="0"/>
        <v>23</v>
      </c>
      <c r="F14" s="16">
        <f t="shared" si="1"/>
        <v>41</v>
      </c>
      <c r="G14" s="23" t="s">
        <v>172</v>
      </c>
      <c r="H14" s="23" t="s">
        <v>172</v>
      </c>
      <c r="I14" s="23" t="s">
        <v>172</v>
      </c>
      <c r="J14" s="23" t="s">
        <v>172</v>
      </c>
      <c r="K14" s="23" t="s">
        <v>172</v>
      </c>
      <c r="L14" s="23" t="s">
        <v>172</v>
      </c>
      <c r="M14" s="23" t="s">
        <v>172</v>
      </c>
      <c r="N14" s="23" t="s">
        <v>172</v>
      </c>
      <c r="O14" s="23" t="s">
        <v>172</v>
      </c>
      <c r="P14" s="23" t="s">
        <v>172</v>
      </c>
      <c r="Q14" s="23" t="s">
        <v>172</v>
      </c>
      <c r="R14" s="23" t="s">
        <v>290</v>
      </c>
      <c r="S14" s="163" t="s">
        <v>290</v>
      </c>
      <c r="T14" s="23" t="s">
        <v>172</v>
      </c>
      <c r="U14" s="23" t="s">
        <v>172</v>
      </c>
      <c r="V14" s="23" t="s">
        <v>290</v>
      </c>
      <c r="W14" s="23" t="s">
        <v>172</v>
      </c>
      <c r="X14" s="163" t="s">
        <v>290</v>
      </c>
      <c r="Y14" s="163" t="s">
        <v>172</v>
      </c>
      <c r="Z14" s="163" t="s">
        <v>290</v>
      </c>
      <c r="AA14" s="23" t="s">
        <v>172</v>
      </c>
      <c r="AB14" s="163" t="s">
        <v>290</v>
      </c>
      <c r="AC14" s="23" t="s">
        <v>290</v>
      </c>
      <c r="AD14" s="23" t="s">
        <v>290</v>
      </c>
      <c r="AE14" s="23" t="s">
        <v>290</v>
      </c>
      <c r="AF14" s="121" t="s">
        <v>172</v>
      </c>
      <c r="AG14" s="121" t="s">
        <v>173</v>
      </c>
      <c r="AH14" s="23" t="s">
        <v>290</v>
      </c>
      <c r="AI14" s="121" t="s">
        <v>172</v>
      </c>
      <c r="AJ14" s="163" t="s">
        <v>172</v>
      </c>
      <c r="AK14" s="23" t="s">
        <v>172</v>
      </c>
      <c r="AL14" s="23" t="s">
        <v>173</v>
      </c>
      <c r="AM14" s="23" t="s">
        <v>173</v>
      </c>
      <c r="AN14" s="23" t="s">
        <v>172</v>
      </c>
      <c r="AO14" s="23" t="s">
        <v>172</v>
      </c>
      <c r="AP14" s="23" t="s">
        <v>172</v>
      </c>
      <c r="AQ14" s="23" t="s">
        <v>172</v>
      </c>
      <c r="AR14" s="23" t="s">
        <v>172</v>
      </c>
      <c r="AS14" s="23" t="s">
        <v>172</v>
      </c>
      <c r="AT14" s="23" t="s">
        <v>173</v>
      </c>
      <c r="AU14" s="23" t="s">
        <v>172</v>
      </c>
      <c r="AV14" s="23" t="s">
        <v>172</v>
      </c>
      <c r="AW14" s="163" t="s">
        <v>172</v>
      </c>
      <c r="AX14" s="163" t="s">
        <v>172</v>
      </c>
      <c r="AY14" s="23" t="s">
        <v>290</v>
      </c>
      <c r="AZ14" s="163" t="s">
        <v>172</v>
      </c>
      <c r="BA14" s="23" t="s">
        <v>173</v>
      </c>
      <c r="BB14" s="163" t="s">
        <v>172</v>
      </c>
      <c r="BC14" s="23" t="s">
        <v>172</v>
      </c>
      <c r="BD14" s="23" t="s">
        <v>172</v>
      </c>
      <c r="BE14" s="163" t="s">
        <v>290</v>
      </c>
      <c r="BF14" s="23" t="s">
        <v>172</v>
      </c>
      <c r="BG14" s="163" t="s">
        <v>290</v>
      </c>
      <c r="BH14" s="23" t="s">
        <v>290</v>
      </c>
      <c r="BI14" s="23" t="s">
        <v>172</v>
      </c>
      <c r="BJ14" s="23" t="s">
        <v>290</v>
      </c>
      <c r="BK14" s="23" t="s">
        <v>173</v>
      </c>
      <c r="BL14" s="23" t="s">
        <v>173</v>
      </c>
      <c r="BM14" s="23" t="s">
        <v>173</v>
      </c>
      <c r="BN14" s="23" t="s">
        <v>173</v>
      </c>
      <c r="BO14" s="23" t="s">
        <v>173</v>
      </c>
      <c r="BP14" s="23" t="s">
        <v>173</v>
      </c>
      <c r="BQ14" s="23" t="s">
        <v>173</v>
      </c>
      <c r="BR14" s="23" t="s">
        <v>173</v>
      </c>
      <c r="BS14" s="23" t="s">
        <v>173</v>
      </c>
      <c r="BT14" s="23" t="s">
        <v>172</v>
      </c>
      <c r="BU14" s="23" t="s">
        <v>290</v>
      </c>
      <c r="BV14" s="23" t="s">
        <v>173</v>
      </c>
      <c r="BW14" s="23" t="s">
        <v>172</v>
      </c>
      <c r="BX14" s="23" t="s">
        <v>172</v>
      </c>
      <c r="BY14" s="23" t="s">
        <v>290</v>
      </c>
      <c r="BZ14" s="23" t="s">
        <v>290</v>
      </c>
      <c r="CA14" s="23" t="s">
        <v>290</v>
      </c>
      <c r="CB14" s="23" t="s">
        <v>290</v>
      </c>
      <c r="CC14" s="23" t="s">
        <v>290</v>
      </c>
      <c r="CD14" s="23" t="s">
        <v>173</v>
      </c>
      <c r="CE14" s="163" t="s">
        <v>290</v>
      </c>
      <c r="CF14" s="23" t="s">
        <v>172</v>
      </c>
      <c r="CG14" s="23" t="s">
        <v>172</v>
      </c>
      <c r="CH14" s="163" t="s">
        <v>290</v>
      </c>
      <c r="CI14" s="163" t="s">
        <v>173</v>
      </c>
    </row>
    <row r="15" spans="1:87" ht="6" customHeight="1" x14ac:dyDescent="0.2">
      <c r="A15" s="102"/>
      <c r="B15" s="99"/>
      <c r="C15" s="98"/>
      <c r="D15" s="96"/>
      <c r="E15" s="16"/>
      <c r="F15" s="16"/>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row>
    <row r="16" spans="1:87" ht="18" x14ac:dyDescent="0.2">
      <c r="A16" s="102"/>
      <c r="B16" s="99"/>
      <c r="C16" s="98"/>
      <c r="D16" s="96" t="s">
        <v>225</v>
      </c>
      <c r="E16" s="16">
        <f t="shared" ref="E16:E24" si="2">COUNTIF(G16:CI16,"x")</f>
        <v>2</v>
      </c>
      <c r="F16" s="16">
        <f t="shared" ref="F16:F24" si="3">COUNTIF(G16:CI16,"Si")</f>
        <v>0</v>
      </c>
      <c r="G16" s="23" t="s">
        <v>173</v>
      </c>
      <c r="H16" s="23" t="s">
        <v>173</v>
      </c>
      <c r="I16" s="23" t="s">
        <v>173</v>
      </c>
      <c r="J16" s="23" t="s">
        <v>173</v>
      </c>
      <c r="K16" s="23" t="s">
        <v>173</v>
      </c>
      <c r="L16" s="23" t="s">
        <v>173</v>
      </c>
      <c r="M16" s="23" t="s">
        <v>173</v>
      </c>
      <c r="N16" s="23" t="s">
        <v>173</v>
      </c>
      <c r="O16" s="23" t="s">
        <v>173</v>
      </c>
      <c r="P16" s="23" t="s">
        <v>173</v>
      </c>
      <c r="Q16" s="23" t="s">
        <v>173</v>
      </c>
      <c r="R16" s="23" t="s">
        <v>173</v>
      </c>
      <c r="S16" s="23" t="s">
        <v>173</v>
      </c>
      <c r="T16" s="23" t="s">
        <v>173</v>
      </c>
      <c r="U16" s="23" t="s">
        <v>173</v>
      </c>
      <c r="V16" s="23" t="s">
        <v>173</v>
      </c>
      <c r="W16" s="23" t="s">
        <v>173</v>
      </c>
      <c r="X16" s="23" t="s">
        <v>173</v>
      </c>
      <c r="Y16" s="164" t="s">
        <v>173</v>
      </c>
      <c r="Z16" s="164" t="s">
        <v>173</v>
      </c>
      <c r="AA16" s="164" t="s">
        <v>173</v>
      </c>
      <c r="AB16" s="164" t="s">
        <v>173</v>
      </c>
      <c r="AC16" s="23" t="s">
        <v>290</v>
      </c>
      <c r="AD16" s="23" t="s">
        <v>173</v>
      </c>
      <c r="AE16" s="23" t="s">
        <v>173</v>
      </c>
      <c r="AF16" s="23" t="s">
        <v>173</v>
      </c>
      <c r="AG16" s="23" t="s">
        <v>173</v>
      </c>
      <c r="AH16" s="23" t="s">
        <v>173</v>
      </c>
      <c r="AI16" s="23" t="s">
        <v>173</v>
      </c>
      <c r="AJ16" s="23" t="s">
        <v>173</v>
      </c>
      <c r="AK16" s="23" t="s">
        <v>173</v>
      </c>
      <c r="AL16" s="23" t="s">
        <v>173</v>
      </c>
      <c r="AM16" s="23" t="s">
        <v>173</v>
      </c>
      <c r="AN16" s="23" t="s">
        <v>173</v>
      </c>
      <c r="AO16" s="23" t="s">
        <v>173</v>
      </c>
      <c r="AP16" s="23" t="s">
        <v>173</v>
      </c>
      <c r="AQ16" s="23" t="s">
        <v>173</v>
      </c>
      <c r="AR16" s="23" t="s">
        <v>173</v>
      </c>
      <c r="AS16" s="23" t="s">
        <v>173</v>
      </c>
      <c r="AT16" s="23" t="s">
        <v>173</v>
      </c>
      <c r="AU16" s="23" t="s">
        <v>173</v>
      </c>
      <c r="AV16" s="23" t="s">
        <v>173</v>
      </c>
      <c r="AW16" s="23" t="s">
        <v>173</v>
      </c>
      <c r="AX16" s="23" t="s">
        <v>173</v>
      </c>
      <c r="AY16" s="23" t="s">
        <v>173</v>
      </c>
      <c r="AZ16" s="23" t="s">
        <v>173</v>
      </c>
      <c r="BA16" s="23" t="s">
        <v>173</v>
      </c>
      <c r="BB16" s="23" t="s">
        <v>173</v>
      </c>
      <c r="BC16" s="23" t="s">
        <v>173</v>
      </c>
      <c r="BD16" s="23" t="s">
        <v>173</v>
      </c>
      <c r="BE16" s="23" t="s">
        <v>173</v>
      </c>
      <c r="BF16" s="23" t="s">
        <v>173</v>
      </c>
      <c r="BG16" s="23" t="s">
        <v>173</v>
      </c>
      <c r="BH16" s="23" t="s">
        <v>173</v>
      </c>
      <c r="BI16" s="23" t="s">
        <v>173</v>
      </c>
      <c r="BJ16" s="23" t="s">
        <v>173</v>
      </c>
      <c r="BK16" s="23" t="s">
        <v>173</v>
      </c>
      <c r="BL16" s="23" t="s">
        <v>173</v>
      </c>
      <c r="BM16" s="23" t="s">
        <v>173</v>
      </c>
      <c r="BN16" s="23" t="s">
        <v>173</v>
      </c>
      <c r="BO16" s="23" t="s">
        <v>173</v>
      </c>
      <c r="BP16" s="23" t="s">
        <v>173</v>
      </c>
      <c r="BQ16" s="23" t="s">
        <v>173</v>
      </c>
      <c r="BR16" s="23" t="s">
        <v>173</v>
      </c>
      <c r="BS16" s="23" t="s">
        <v>173</v>
      </c>
      <c r="BT16" s="23" t="s">
        <v>173</v>
      </c>
      <c r="BU16" s="23" t="s">
        <v>173</v>
      </c>
      <c r="BV16" s="23" t="s">
        <v>290</v>
      </c>
      <c r="BW16" s="163" t="s">
        <v>173</v>
      </c>
      <c r="BX16" s="163" t="s">
        <v>173</v>
      </c>
      <c r="BY16" s="23" t="s">
        <v>173</v>
      </c>
      <c r="BZ16" s="23" t="s">
        <v>173</v>
      </c>
      <c r="CA16" s="23" t="s">
        <v>173</v>
      </c>
      <c r="CB16" s="23" t="s">
        <v>173</v>
      </c>
      <c r="CC16" s="23" t="s">
        <v>173</v>
      </c>
      <c r="CD16" s="23" t="s">
        <v>173</v>
      </c>
      <c r="CE16" s="163" t="s">
        <v>173</v>
      </c>
      <c r="CF16" s="163" t="s">
        <v>173</v>
      </c>
      <c r="CG16" s="163" t="s">
        <v>173</v>
      </c>
      <c r="CH16" s="163" t="s">
        <v>173</v>
      </c>
      <c r="CI16" s="163" t="s">
        <v>173</v>
      </c>
    </row>
    <row r="17" spans="1:87" ht="18" x14ac:dyDescent="0.2">
      <c r="A17" s="102"/>
      <c r="B17" s="99"/>
      <c r="C17" s="98"/>
      <c r="D17" s="96" t="s">
        <v>143</v>
      </c>
      <c r="E17" s="16">
        <f t="shared" si="2"/>
        <v>22</v>
      </c>
      <c r="F17" s="16">
        <f t="shared" si="3"/>
        <v>25</v>
      </c>
      <c r="G17" s="23" t="s">
        <v>173</v>
      </c>
      <c r="H17" s="23" t="s">
        <v>173</v>
      </c>
      <c r="I17" s="23" t="s">
        <v>172</v>
      </c>
      <c r="J17" s="23" t="s">
        <v>173</v>
      </c>
      <c r="K17" s="23" t="s">
        <v>173</v>
      </c>
      <c r="L17" s="23" t="s">
        <v>172</v>
      </c>
      <c r="M17" s="23" t="s">
        <v>172</v>
      </c>
      <c r="N17" s="23" t="s">
        <v>172</v>
      </c>
      <c r="O17" s="23" t="s">
        <v>173</v>
      </c>
      <c r="P17" s="23" t="s">
        <v>173</v>
      </c>
      <c r="Q17" s="23" t="s">
        <v>172</v>
      </c>
      <c r="R17" s="23" t="s">
        <v>290</v>
      </c>
      <c r="S17" s="163" t="s">
        <v>290</v>
      </c>
      <c r="T17" s="23" t="s">
        <v>172</v>
      </c>
      <c r="U17" s="23" t="s">
        <v>173</v>
      </c>
      <c r="V17" s="23" t="s">
        <v>290</v>
      </c>
      <c r="W17" s="23" t="s">
        <v>173</v>
      </c>
      <c r="X17" s="163" t="s">
        <v>290</v>
      </c>
      <c r="Y17" s="164" t="s">
        <v>173</v>
      </c>
      <c r="Z17" s="163" t="s">
        <v>290</v>
      </c>
      <c r="AA17" s="164" t="s">
        <v>173</v>
      </c>
      <c r="AB17" s="163" t="s">
        <v>290</v>
      </c>
      <c r="AC17" s="23" t="s">
        <v>173</v>
      </c>
      <c r="AD17" s="23" t="s">
        <v>290</v>
      </c>
      <c r="AE17" s="23" t="s">
        <v>173</v>
      </c>
      <c r="AF17" s="23" t="s">
        <v>173</v>
      </c>
      <c r="AG17" s="23" t="s">
        <v>172</v>
      </c>
      <c r="AH17" s="23" t="s">
        <v>173</v>
      </c>
      <c r="AI17" s="23" t="s">
        <v>172</v>
      </c>
      <c r="AJ17" s="163" t="s">
        <v>172</v>
      </c>
      <c r="AK17" s="23" t="s">
        <v>173</v>
      </c>
      <c r="AL17" s="23" t="s">
        <v>172</v>
      </c>
      <c r="AM17" s="23" t="s">
        <v>173</v>
      </c>
      <c r="AN17" s="23" t="s">
        <v>172</v>
      </c>
      <c r="AO17" s="23" t="s">
        <v>173</v>
      </c>
      <c r="AP17" s="23" t="s">
        <v>172</v>
      </c>
      <c r="AQ17" s="23" t="s">
        <v>173</v>
      </c>
      <c r="AR17" s="23" t="s">
        <v>172</v>
      </c>
      <c r="AS17" s="23" t="s">
        <v>172</v>
      </c>
      <c r="AT17" s="23" t="s">
        <v>172</v>
      </c>
      <c r="AU17" s="23" t="s">
        <v>173</v>
      </c>
      <c r="AV17" s="23" t="s">
        <v>172</v>
      </c>
      <c r="AW17" s="23" t="s">
        <v>173</v>
      </c>
      <c r="AX17" s="23" t="s">
        <v>172</v>
      </c>
      <c r="AY17" s="23" t="s">
        <v>290</v>
      </c>
      <c r="AZ17" s="23" t="s">
        <v>172</v>
      </c>
      <c r="BA17" s="23" t="s">
        <v>173</v>
      </c>
      <c r="BB17" s="23" t="s">
        <v>173</v>
      </c>
      <c r="BC17" s="23" t="s">
        <v>173</v>
      </c>
      <c r="BD17" s="23" t="s">
        <v>172</v>
      </c>
      <c r="BE17" s="23" t="s">
        <v>290</v>
      </c>
      <c r="BF17" s="23" t="s">
        <v>173</v>
      </c>
      <c r="BG17" s="163" t="s">
        <v>290</v>
      </c>
      <c r="BH17" s="23" t="s">
        <v>290</v>
      </c>
      <c r="BI17" s="23" t="s">
        <v>173</v>
      </c>
      <c r="BJ17" s="23" t="s">
        <v>290</v>
      </c>
      <c r="BK17" s="23" t="s">
        <v>173</v>
      </c>
      <c r="BL17" s="23" t="s">
        <v>173</v>
      </c>
      <c r="BM17" s="23" t="s">
        <v>173</v>
      </c>
      <c r="BN17" s="23" t="s">
        <v>172</v>
      </c>
      <c r="BO17" s="23" t="s">
        <v>172</v>
      </c>
      <c r="BP17" s="23" t="s">
        <v>290</v>
      </c>
      <c r="BQ17" s="23" t="s">
        <v>173</v>
      </c>
      <c r="BR17" s="23" t="s">
        <v>172</v>
      </c>
      <c r="BS17" s="23" t="s">
        <v>290</v>
      </c>
      <c r="BT17" s="23" t="s">
        <v>172</v>
      </c>
      <c r="BU17" s="23" t="s">
        <v>290</v>
      </c>
      <c r="BV17" s="23" t="s">
        <v>173</v>
      </c>
      <c r="BW17" s="23" t="s">
        <v>173</v>
      </c>
      <c r="BX17" s="23" t="s">
        <v>173</v>
      </c>
      <c r="BY17" s="23" t="s">
        <v>290</v>
      </c>
      <c r="BZ17" s="23" t="s">
        <v>290</v>
      </c>
      <c r="CA17" s="23" t="s">
        <v>290</v>
      </c>
      <c r="CB17" s="23" t="s">
        <v>290</v>
      </c>
      <c r="CC17" s="23" t="s">
        <v>290</v>
      </c>
      <c r="CD17" s="23" t="s">
        <v>290</v>
      </c>
      <c r="CE17" s="163" t="s">
        <v>173</v>
      </c>
      <c r="CF17" s="23" t="s">
        <v>172</v>
      </c>
      <c r="CG17" s="23" t="s">
        <v>172</v>
      </c>
      <c r="CH17" s="23" t="s">
        <v>290</v>
      </c>
      <c r="CI17" s="163" t="s">
        <v>173</v>
      </c>
    </row>
    <row r="18" spans="1:87" ht="18" x14ac:dyDescent="0.2">
      <c r="A18" s="117"/>
      <c r="B18" s="99"/>
      <c r="C18" s="118"/>
      <c r="D18" s="119" t="s">
        <v>65</v>
      </c>
      <c r="E18" s="16">
        <f t="shared" si="2"/>
        <v>12</v>
      </c>
      <c r="F18" s="120">
        <f t="shared" si="3"/>
        <v>25</v>
      </c>
      <c r="G18" s="121" t="s">
        <v>173</v>
      </c>
      <c r="H18" s="121" t="s">
        <v>173</v>
      </c>
      <c r="I18" s="121" t="s">
        <v>173</v>
      </c>
      <c r="J18" s="121" t="s">
        <v>172</v>
      </c>
      <c r="K18" s="121" t="s">
        <v>172</v>
      </c>
      <c r="L18" s="121" t="s">
        <v>172</v>
      </c>
      <c r="M18" s="121" t="s">
        <v>172</v>
      </c>
      <c r="N18" s="121" t="s">
        <v>172</v>
      </c>
      <c r="O18" s="121" t="s">
        <v>172</v>
      </c>
      <c r="P18" s="121" t="s">
        <v>173</v>
      </c>
      <c r="Q18" s="121" t="s">
        <v>172</v>
      </c>
      <c r="R18" s="121" t="s">
        <v>290</v>
      </c>
      <c r="S18" s="164" t="s">
        <v>290</v>
      </c>
      <c r="T18" s="121" t="s">
        <v>172</v>
      </c>
      <c r="U18" s="121" t="s">
        <v>172</v>
      </c>
      <c r="V18" s="121" t="s">
        <v>290</v>
      </c>
      <c r="W18" s="164" t="s">
        <v>173</v>
      </c>
      <c r="X18" s="164" t="s">
        <v>173</v>
      </c>
      <c r="Y18" s="164" t="s">
        <v>173</v>
      </c>
      <c r="Z18" s="164" t="s">
        <v>173</v>
      </c>
      <c r="AA18" s="164" t="s">
        <v>173</v>
      </c>
      <c r="AB18" s="164" t="s">
        <v>173</v>
      </c>
      <c r="AC18" s="164" t="s">
        <v>173</v>
      </c>
      <c r="AD18" s="164" t="s">
        <v>173</v>
      </c>
      <c r="AE18" s="164" t="s">
        <v>173</v>
      </c>
      <c r="AF18" s="23" t="s">
        <v>173</v>
      </c>
      <c r="AG18" s="23" t="s">
        <v>173</v>
      </c>
      <c r="AH18" s="23" t="s">
        <v>173</v>
      </c>
      <c r="AI18" s="23" t="s">
        <v>173</v>
      </c>
      <c r="AJ18" s="23" t="s">
        <v>173</v>
      </c>
      <c r="AK18" s="23" t="s">
        <v>172</v>
      </c>
      <c r="AL18" s="121" t="s">
        <v>172</v>
      </c>
      <c r="AM18" s="23" t="s">
        <v>173</v>
      </c>
      <c r="AN18" s="121" t="s">
        <v>173</v>
      </c>
      <c r="AO18" s="121" t="s">
        <v>172</v>
      </c>
      <c r="AP18" s="121" t="s">
        <v>172</v>
      </c>
      <c r="AQ18" s="121" t="s">
        <v>172</v>
      </c>
      <c r="AR18" s="23" t="s">
        <v>172</v>
      </c>
      <c r="AS18" s="121" t="s">
        <v>172</v>
      </c>
      <c r="AT18" s="121" t="s">
        <v>172</v>
      </c>
      <c r="AU18" s="121" t="s">
        <v>172</v>
      </c>
      <c r="AV18" s="121" t="s">
        <v>172</v>
      </c>
      <c r="AW18" s="121" t="s">
        <v>172</v>
      </c>
      <c r="AX18" s="23" t="s">
        <v>172</v>
      </c>
      <c r="AY18" s="121" t="s">
        <v>290</v>
      </c>
      <c r="AZ18" s="163" t="s">
        <v>173</v>
      </c>
      <c r="BA18" s="23" t="s">
        <v>173</v>
      </c>
      <c r="BB18" s="23" t="s">
        <v>173</v>
      </c>
      <c r="BC18" s="23" t="s">
        <v>173</v>
      </c>
      <c r="BD18" s="23" t="s">
        <v>173</v>
      </c>
      <c r="BE18" s="23" t="s">
        <v>173</v>
      </c>
      <c r="BF18" s="23" t="s">
        <v>173</v>
      </c>
      <c r="BG18" s="23" t="s">
        <v>173</v>
      </c>
      <c r="BH18" s="23" t="s">
        <v>173</v>
      </c>
      <c r="BI18" s="23" t="s">
        <v>173</v>
      </c>
      <c r="BJ18" s="23" t="s">
        <v>173</v>
      </c>
      <c r="BK18" s="23" t="s">
        <v>173</v>
      </c>
      <c r="BL18" s="23" t="s">
        <v>173</v>
      </c>
      <c r="BM18" s="23" t="s">
        <v>173</v>
      </c>
      <c r="BN18" s="23" t="s">
        <v>173</v>
      </c>
      <c r="BO18" s="23" t="s">
        <v>172</v>
      </c>
      <c r="BP18" s="23" t="s">
        <v>173</v>
      </c>
      <c r="BQ18" s="23" t="s">
        <v>173</v>
      </c>
      <c r="BR18" s="121" t="s">
        <v>173</v>
      </c>
      <c r="BS18" s="23" t="s">
        <v>173</v>
      </c>
      <c r="BT18" s="121" t="s">
        <v>172</v>
      </c>
      <c r="BU18" s="121" t="s">
        <v>173</v>
      </c>
      <c r="BV18" s="121" t="s">
        <v>290</v>
      </c>
      <c r="BW18" s="23" t="s">
        <v>173</v>
      </c>
      <c r="BX18" s="121" t="s">
        <v>172</v>
      </c>
      <c r="BY18" s="121" t="s">
        <v>290</v>
      </c>
      <c r="BZ18" s="121" t="s">
        <v>290</v>
      </c>
      <c r="CA18" s="121" t="s">
        <v>290</v>
      </c>
      <c r="CB18" s="121" t="s">
        <v>290</v>
      </c>
      <c r="CC18" s="121" t="s">
        <v>290</v>
      </c>
      <c r="CD18" s="121" t="s">
        <v>290</v>
      </c>
      <c r="CE18" s="164" t="s">
        <v>290</v>
      </c>
      <c r="CF18" s="23" t="s">
        <v>172</v>
      </c>
      <c r="CG18" s="23" t="s">
        <v>173</v>
      </c>
      <c r="CH18" s="23" t="s">
        <v>173</v>
      </c>
      <c r="CI18" s="23" t="s">
        <v>173</v>
      </c>
    </row>
    <row r="19" spans="1:87" ht="18" x14ac:dyDescent="0.2">
      <c r="A19" s="102"/>
      <c r="B19" s="99"/>
      <c r="C19" s="98"/>
      <c r="D19" s="96" t="s">
        <v>60</v>
      </c>
      <c r="E19" s="16">
        <f t="shared" si="2"/>
        <v>26</v>
      </c>
      <c r="F19" s="16">
        <f t="shared" si="3"/>
        <v>38</v>
      </c>
      <c r="G19" s="23" t="s">
        <v>172</v>
      </c>
      <c r="H19" s="23" t="s">
        <v>172</v>
      </c>
      <c r="I19" s="23" t="s">
        <v>172</v>
      </c>
      <c r="J19" s="23" t="s">
        <v>172</v>
      </c>
      <c r="K19" s="23" t="s">
        <v>172</v>
      </c>
      <c r="L19" s="23" t="s">
        <v>172</v>
      </c>
      <c r="M19" s="23" t="s">
        <v>172</v>
      </c>
      <c r="N19" s="23" t="s">
        <v>172</v>
      </c>
      <c r="O19" s="23" t="s">
        <v>172</v>
      </c>
      <c r="P19" s="23" t="s">
        <v>172</v>
      </c>
      <c r="Q19" s="23" t="s">
        <v>172</v>
      </c>
      <c r="R19" s="23" t="s">
        <v>290</v>
      </c>
      <c r="S19" s="163" t="s">
        <v>290</v>
      </c>
      <c r="T19" s="23" t="s">
        <v>173</v>
      </c>
      <c r="U19" s="121" t="s">
        <v>172</v>
      </c>
      <c r="V19" s="23" t="s">
        <v>290</v>
      </c>
      <c r="W19" s="23" t="s">
        <v>172</v>
      </c>
      <c r="X19" s="163" t="s">
        <v>290</v>
      </c>
      <c r="Y19" s="164" t="s">
        <v>173</v>
      </c>
      <c r="Z19" s="163" t="s">
        <v>290</v>
      </c>
      <c r="AA19" s="23" t="s">
        <v>172</v>
      </c>
      <c r="AB19" s="23" t="s">
        <v>173</v>
      </c>
      <c r="AC19" s="23" t="s">
        <v>290</v>
      </c>
      <c r="AD19" s="23" t="s">
        <v>290</v>
      </c>
      <c r="AE19" s="23" t="s">
        <v>290</v>
      </c>
      <c r="AF19" s="23" t="s">
        <v>173</v>
      </c>
      <c r="AG19" s="23" t="s">
        <v>173</v>
      </c>
      <c r="AH19" s="23" t="s">
        <v>290</v>
      </c>
      <c r="AI19" s="23" t="s">
        <v>172</v>
      </c>
      <c r="AJ19" s="23" t="s">
        <v>172</v>
      </c>
      <c r="AK19" s="23" t="s">
        <v>173</v>
      </c>
      <c r="AL19" s="23" t="s">
        <v>172</v>
      </c>
      <c r="AM19" s="23" t="s">
        <v>172</v>
      </c>
      <c r="AN19" s="23" t="s">
        <v>172</v>
      </c>
      <c r="AO19" s="121" t="s">
        <v>172</v>
      </c>
      <c r="AP19" s="23" t="s">
        <v>172</v>
      </c>
      <c r="AQ19" s="23" t="s">
        <v>173</v>
      </c>
      <c r="AR19" s="23" t="s">
        <v>172</v>
      </c>
      <c r="AS19" s="23" t="s">
        <v>173</v>
      </c>
      <c r="AT19" s="121" t="s">
        <v>172</v>
      </c>
      <c r="AU19" s="23" t="s">
        <v>173</v>
      </c>
      <c r="AV19" s="23" t="s">
        <v>173</v>
      </c>
      <c r="AW19" s="23" t="s">
        <v>173</v>
      </c>
      <c r="AX19" s="23" t="s">
        <v>172</v>
      </c>
      <c r="AY19" s="23" t="s">
        <v>290</v>
      </c>
      <c r="AZ19" s="23" t="s">
        <v>172</v>
      </c>
      <c r="BA19" s="23" t="s">
        <v>172</v>
      </c>
      <c r="BB19" s="23" t="s">
        <v>172</v>
      </c>
      <c r="BC19" s="23" t="s">
        <v>172</v>
      </c>
      <c r="BD19" s="23" t="s">
        <v>172</v>
      </c>
      <c r="BE19" s="23" t="s">
        <v>290</v>
      </c>
      <c r="BF19" s="23" t="s">
        <v>172</v>
      </c>
      <c r="BG19" s="163" t="s">
        <v>290</v>
      </c>
      <c r="BH19" s="23" t="s">
        <v>290</v>
      </c>
      <c r="BI19" s="23" t="s">
        <v>173</v>
      </c>
      <c r="BJ19" s="23" t="s">
        <v>290</v>
      </c>
      <c r="BK19" s="23" t="s">
        <v>172</v>
      </c>
      <c r="BL19" s="23" t="s">
        <v>172</v>
      </c>
      <c r="BM19" s="23" t="s">
        <v>290</v>
      </c>
      <c r="BN19" s="23" t="s">
        <v>172</v>
      </c>
      <c r="BO19" s="23" t="s">
        <v>172</v>
      </c>
      <c r="BP19" s="23" t="s">
        <v>290</v>
      </c>
      <c r="BQ19" s="23" t="s">
        <v>290</v>
      </c>
      <c r="BR19" s="163" t="s">
        <v>173</v>
      </c>
      <c r="BS19" s="23" t="s">
        <v>173</v>
      </c>
      <c r="BT19" s="23" t="s">
        <v>172</v>
      </c>
      <c r="BU19" s="23" t="s">
        <v>290</v>
      </c>
      <c r="BV19" s="121" t="s">
        <v>173</v>
      </c>
      <c r="BW19" s="121" t="s">
        <v>173</v>
      </c>
      <c r="BX19" s="121" t="s">
        <v>172</v>
      </c>
      <c r="BY19" s="23" t="s">
        <v>290</v>
      </c>
      <c r="BZ19" s="23" t="s">
        <v>290</v>
      </c>
      <c r="CA19" s="23" t="s">
        <v>290</v>
      </c>
      <c r="CB19" s="121" t="s">
        <v>290</v>
      </c>
      <c r="CC19" s="23" t="s">
        <v>290</v>
      </c>
      <c r="CD19" s="23" t="s">
        <v>290</v>
      </c>
      <c r="CE19" s="163" t="s">
        <v>290</v>
      </c>
      <c r="CF19" s="121" t="s">
        <v>172</v>
      </c>
      <c r="CG19" s="121" t="s">
        <v>172</v>
      </c>
      <c r="CH19" s="163" t="s">
        <v>290</v>
      </c>
      <c r="CI19" s="23" t="s">
        <v>173</v>
      </c>
    </row>
    <row r="20" spans="1:87" ht="18" x14ac:dyDescent="0.2">
      <c r="A20" s="102"/>
      <c r="B20" s="99"/>
      <c r="C20" s="98"/>
      <c r="D20" s="96" t="s">
        <v>88</v>
      </c>
      <c r="E20" s="16">
        <f t="shared" si="2"/>
        <v>29</v>
      </c>
      <c r="F20" s="16">
        <f t="shared" si="3"/>
        <v>50</v>
      </c>
      <c r="G20" s="23" t="s">
        <v>172</v>
      </c>
      <c r="H20" s="23" t="s">
        <v>172</v>
      </c>
      <c r="I20" s="23" t="s">
        <v>172</v>
      </c>
      <c r="J20" s="23" t="s">
        <v>172</v>
      </c>
      <c r="K20" s="23" t="s">
        <v>172</v>
      </c>
      <c r="L20" s="23" t="s">
        <v>172</v>
      </c>
      <c r="M20" s="23" t="s">
        <v>172</v>
      </c>
      <c r="N20" s="23" t="s">
        <v>172</v>
      </c>
      <c r="O20" s="23" t="s">
        <v>172</v>
      </c>
      <c r="P20" s="23" t="s">
        <v>172</v>
      </c>
      <c r="Q20" s="23" t="s">
        <v>172</v>
      </c>
      <c r="R20" s="23" t="s">
        <v>290</v>
      </c>
      <c r="S20" s="163" t="s">
        <v>290</v>
      </c>
      <c r="T20" s="23" t="s">
        <v>172</v>
      </c>
      <c r="U20" s="23" t="s">
        <v>172</v>
      </c>
      <c r="V20" s="23" t="s">
        <v>290</v>
      </c>
      <c r="W20" s="23" t="s">
        <v>172</v>
      </c>
      <c r="X20" s="163" t="s">
        <v>290</v>
      </c>
      <c r="Y20" s="163" t="s">
        <v>172</v>
      </c>
      <c r="Z20" s="163" t="s">
        <v>290</v>
      </c>
      <c r="AA20" s="23" t="s">
        <v>172</v>
      </c>
      <c r="AB20" s="163" t="s">
        <v>290</v>
      </c>
      <c r="AC20" s="23" t="s">
        <v>290</v>
      </c>
      <c r="AD20" s="23" t="s">
        <v>290</v>
      </c>
      <c r="AE20" s="23" t="s">
        <v>290</v>
      </c>
      <c r="AF20" s="23" t="s">
        <v>172</v>
      </c>
      <c r="AG20" s="23" t="s">
        <v>172</v>
      </c>
      <c r="AH20" s="23" t="s">
        <v>290</v>
      </c>
      <c r="AI20" s="23" t="s">
        <v>172</v>
      </c>
      <c r="AJ20" s="23" t="s">
        <v>172</v>
      </c>
      <c r="AK20" s="23" t="s">
        <v>172</v>
      </c>
      <c r="AL20" s="23" t="s">
        <v>172</v>
      </c>
      <c r="AM20" s="23" t="s">
        <v>173</v>
      </c>
      <c r="AN20" s="23" t="s">
        <v>172</v>
      </c>
      <c r="AO20" s="121" t="s">
        <v>172</v>
      </c>
      <c r="AP20" s="23" t="s">
        <v>172</v>
      </c>
      <c r="AQ20" s="23" t="s">
        <v>172</v>
      </c>
      <c r="AR20" s="23" t="s">
        <v>172</v>
      </c>
      <c r="AS20" s="23" t="s">
        <v>172</v>
      </c>
      <c r="AT20" s="121" t="s">
        <v>172</v>
      </c>
      <c r="AU20" s="121" t="s">
        <v>172</v>
      </c>
      <c r="AV20" s="121" t="s">
        <v>172</v>
      </c>
      <c r="AW20" s="163" t="s">
        <v>172</v>
      </c>
      <c r="AX20" s="23" t="s">
        <v>172</v>
      </c>
      <c r="AY20" s="23" t="s">
        <v>290</v>
      </c>
      <c r="AZ20" s="23" t="s">
        <v>172</v>
      </c>
      <c r="BA20" s="23" t="s">
        <v>172</v>
      </c>
      <c r="BB20" s="23" t="s">
        <v>172</v>
      </c>
      <c r="BC20" s="23" t="s">
        <v>172</v>
      </c>
      <c r="BD20" s="23" t="s">
        <v>172</v>
      </c>
      <c r="BE20" s="23" t="s">
        <v>290</v>
      </c>
      <c r="BF20" s="23" t="s">
        <v>172</v>
      </c>
      <c r="BG20" s="163" t="s">
        <v>290</v>
      </c>
      <c r="BH20" s="23" t="s">
        <v>290</v>
      </c>
      <c r="BI20" s="23" t="s">
        <v>172</v>
      </c>
      <c r="BJ20" s="23" t="s">
        <v>290</v>
      </c>
      <c r="BK20" s="23" t="s">
        <v>172</v>
      </c>
      <c r="BL20" s="23" t="s">
        <v>172</v>
      </c>
      <c r="BM20" s="23" t="s">
        <v>290</v>
      </c>
      <c r="BN20" s="23" t="s">
        <v>172</v>
      </c>
      <c r="BO20" s="23" t="s">
        <v>172</v>
      </c>
      <c r="BP20" s="23" t="s">
        <v>290</v>
      </c>
      <c r="BQ20" s="23" t="s">
        <v>290</v>
      </c>
      <c r="BR20" s="23" t="s">
        <v>172</v>
      </c>
      <c r="BS20" s="23" t="s">
        <v>290</v>
      </c>
      <c r="BT20" s="23" t="s">
        <v>172</v>
      </c>
      <c r="BU20" s="23" t="s">
        <v>290</v>
      </c>
      <c r="BV20" s="23" t="s">
        <v>290</v>
      </c>
      <c r="BW20" s="23" t="s">
        <v>172</v>
      </c>
      <c r="BX20" s="121" t="s">
        <v>172</v>
      </c>
      <c r="BY20" s="23" t="s">
        <v>290</v>
      </c>
      <c r="BZ20" s="23" t="s">
        <v>290</v>
      </c>
      <c r="CA20" s="23" t="s">
        <v>290</v>
      </c>
      <c r="CB20" s="23" t="s">
        <v>290</v>
      </c>
      <c r="CC20" s="23" t="s">
        <v>290</v>
      </c>
      <c r="CD20" s="23" t="s">
        <v>290</v>
      </c>
      <c r="CE20" s="163" t="s">
        <v>290</v>
      </c>
      <c r="CF20" s="23" t="s">
        <v>172</v>
      </c>
      <c r="CG20" s="23" t="s">
        <v>172</v>
      </c>
      <c r="CH20" s="163" t="s">
        <v>290</v>
      </c>
      <c r="CI20" s="23" t="s">
        <v>173</v>
      </c>
    </row>
    <row r="21" spans="1:87" ht="18" x14ac:dyDescent="0.2">
      <c r="A21" s="102"/>
      <c r="B21" s="99"/>
      <c r="C21" s="98"/>
      <c r="D21" s="96" t="s">
        <v>68</v>
      </c>
      <c r="E21" s="16">
        <f t="shared" si="2"/>
        <v>24</v>
      </c>
      <c r="F21" s="16">
        <f t="shared" si="3"/>
        <v>35</v>
      </c>
      <c r="G21" s="23" t="s">
        <v>173</v>
      </c>
      <c r="H21" s="23" t="s">
        <v>172</v>
      </c>
      <c r="I21" s="23" t="s">
        <v>173</v>
      </c>
      <c r="J21" s="23" t="s">
        <v>172</v>
      </c>
      <c r="K21" s="23" t="s">
        <v>172</v>
      </c>
      <c r="L21" s="23" t="s">
        <v>172</v>
      </c>
      <c r="M21" s="23" t="s">
        <v>172</v>
      </c>
      <c r="N21" s="23" t="s">
        <v>173</v>
      </c>
      <c r="O21" s="23" t="s">
        <v>172</v>
      </c>
      <c r="P21" s="23" t="s">
        <v>172</v>
      </c>
      <c r="Q21" s="23" t="s">
        <v>172</v>
      </c>
      <c r="R21" s="23" t="s">
        <v>290</v>
      </c>
      <c r="S21" s="163" t="s">
        <v>290</v>
      </c>
      <c r="T21" s="23" t="s">
        <v>172</v>
      </c>
      <c r="U21" s="23" t="s">
        <v>172</v>
      </c>
      <c r="V21" s="23" t="s">
        <v>290</v>
      </c>
      <c r="W21" s="23" t="s">
        <v>172</v>
      </c>
      <c r="X21" s="163" t="s">
        <v>290</v>
      </c>
      <c r="Y21" s="163" t="s">
        <v>172</v>
      </c>
      <c r="Z21" s="163" t="s">
        <v>290</v>
      </c>
      <c r="AA21" s="23" t="s">
        <v>172</v>
      </c>
      <c r="AB21" s="163" t="s">
        <v>290</v>
      </c>
      <c r="AC21" s="23" t="s">
        <v>290</v>
      </c>
      <c r="AD21" s="23" t="s">
        <v>290</v>
      </c>
      <c r="AE21" s="23" t="s">
        <v>173</v>
      </c>
      <c r="AF21" s="23" t="s">
        <v>172</v>
      </c>
      <c r="AG21" s="23" t="s">
        <v>172</v>
      </c>
      <c r="AH21" s="23" t="s">
        <v>290</v>
      </c>
      <c r="AI21" s="23" t="s">
        <v>173</v>
      </c>
      <c r="AJ21" s="163" t="s">
        <v>172</v>
      </c>
      <c r="AK21" s="163" t="s">
        <v>172</v>
      </c>
      <c r="AL21" s="23" t="s">
        <v>173</v>
      </c>
      <c r="AM21" s="23" t="s">
        <v>172</v>
      </c>
      <c r="AN21" s="23" t="s">
        <v>172</v>
      </c>
      <c r="AO21" s="121" t="s">
        <v>172</v>
      </c>
      <c r="AP21" s="23" t="s">
        <v>173</v>
      </c>
      <c r="AQ21" s="23" t="s">
        <v>172</v>
      </c>
      <c r="AR21" s="23" t="s">
        <v>173</v>
      </c>
      <c r="AS21" s="23" t="s">
        <v>172</v>
      </c>
      <c r="AT21" s="121" t="s">
        <v>172</v>
      </c>
      <c r="AU21" s="121" t="s">
        <v>172</v>
      </c>
      <c r="AV21" s="23" t="s">
        <v>173</v>
      </c>
      <c r="AW21" s="23" t="s">
        <v>173</v>
      </c>
      <c r="AX21" s="23" t="s">
        <v>172</v>
      </c>
      <c r="AY21" s="23" t="s">
        <v>290</v>
      </c>
      <c r="AZ21" s="23" t="s">
        <v>173</v>
      </c>
      <c r="BA21" s="23" t="s">
        <v>173</v>
      </c>
      <c r="BB21" s="23" t="s">
        <v>173</v>
      </c>
      <c r="BC21" s="23" t="s">
        <v>172</v>
      </c>
      <c r="BD21" s="23" t="s">
        <v>173</v>
      </c>
      <c r="BE21" s="23" t="s">
        <v>290</v>
      </c>
      <c r="BF21" s="23" t="s">
        <v>173</v>
      </c>
      <c r="BG21" s="23" t="s">
        <v>290</v>
      </c>
      <c r="BH21" s="23" t="s">
        <v>173</v>
      </c>
      <c r="BI21" s="23" t="s">
        <v>172</v>
      </c>
      <c r="BJ21" s="23" t="s">
        <v>173</v>
      </c>
      <c r="BK21" s="23" t="s">
        <v>172</v>
      </c>
      <c r="BL21" s="23" t="s">
        <v>172</v>
      </c>
      <c r="BM21" s="23" t="s">
        <v>290</v>
      </c>
      <c r="BN21" s="23" t="s">
        <v>172</v>
      </c>
      <c r="BO21" s="23" t="s">
        <v>172</v>
      </c>
      <c r="BP21" s="23" t="s">
        <v>290</v>
      </c>
      <c r="BQ21" s="23" t="s">
        <v>290</v>
      </c>
      <c r="BR21" s="23" t="s">
        <v>173</v>
      </c>
      <c r="BS21" s="23" t="s">
        <v>173</v>
      </c>
      <c r="BT21" s="23" t="s">
        <v>172</v>
      </c>
      <c r="BU21" s="23" t="s">
        <v>290</v>
      </c>
      <c r="BV21" s="23" t="s">
        <v>290</v>
      </c>
      <c r="BW21" s="23" t="s">
        <v>172</v>
      </c>
      <c r="BX21" s="121" t="s">
        <v>172</v>
      </c>
      <c r="BY21" s="23" t="s">
        <v>290</v>
      </c>
      <c r="BZ21" s="23" t="s">
        <v>290</v>
      </c>
      <c r="CA21" s="23" t="s">
        <v>290</v>
      </c>
      <c r="CB21" s="23" t="s">
        <v>290</v>
      </c>
      <c r="CC21" s="23" t="s">
        <v>290</v>
      </c>
      <c r="CD21" s="23" t="s">
        <v>290</v>
      </c>
      <c r="CE21" s="23" t="s">
        <v>173</v>
      </c>
      <c r="CF21" s="23" t="s">
        <v>173</v>
      </c>
      <c r="CG21" s="23" t="s">
        <v>172</v>
      </c>
      <c r="CH21" s="163" t="s">
        <v>290</v>
      </c>
      <c r="CI21" s="23" t="s">
        <v>173</v>
      </c>
    </row>
    <row r="22" spans="1:87" ht="18" x14ac:dyDescent="0.2">
      <c r="A22" s="102"/>
      <c r="B22" s="99"/>
      <c r="C22" s="98"/>
      <c r="D22" s="96" t="s">
        <v>29</v>
      </c>
      <c r="E22" s="16">
        <f t="shared" si="2"/>
        <v>14</v>
      </c>
      <c r="F22" s="16">
        <f t="shared" si="3"/>
        <v>16</v>
      </c>
      <c r="G22" s="23" t="s">
        <v>172</v>
      </c>
      <c r="H22" s="23" t="s">
        <v>173</v>
      </c>
      <c r="I22" s="23" t="s">
        <v>172</v>
      </c>
      <c r="J22" s="23" t="s">
        <v>173</v>
      </c>
      <c r="K22" s="23" t="s">
        <v>172</v>
      </c>
      <c r="L22" s="23" t="s">
        <v>172</v>
      </c>
      <c r="M22" s="23" t="s">
        <v>173</v>
      </c>
      <c r="N22" s="23" t="s">
        <v>172</v>
      </c>
      <c r="O22" s="23" t="s">
        <v>172</v>
      </c>
      <c r="P22" s="23" t="s">
        <v>172</v>
      </c>
      <c r="Q22" s="23" t="s">
        <v>172</v>
      </c>
      <c r="R22" s="23" t="s">
        <v>173</v>
      </c>
      <c r="S22" s="163" t="s">
        <v>290</v>
      </c>
      <c r="T22" s="23" t="s">
        <v>173</v>
      </c>
      <c r="U22" s="23" t="s">
        <v>172</v>
      </c>
      <c r="V22" s="23" t="s">
        <v>290</v>
      </c>
      <c r="W22" s="23" t="s">
        <v>173</v>
      </c>
      <c r="X22" s="163" t="s">
        <v>290</v>
      </c>
      <c r="Y22" s="23" t="s">
        <v>173</v>
      </c>
      <c r="Z22" s="23" t="s">
        <v>290</v>
      </c>
      <c r="AA22" s="23" t="s">
        <v>172</v>
      </c>
      <c r="AB22" s="163" t="s">
        <v>290</v>
      </c>
      <c r="AC22" s="23" t="s">
        <v>173</v>
      </c>
      <c r="AD22" s="23" t="s">
        <v>290</v>
      </c>
      <c r="AE22" s="23" t="s">
        <v>290</v>
      </c>
      <c r="AF22" s="23" t="s">
        <v>173</v>
      </c>
      <c r="AG22" s="23" t="s">
        <v>173</v>
      </c>
      <c r="AH22" s="23" t="s">
        <v>173</v>
      </c>
      <c r="AI22" s="23" t="s">
        <v>173</v>
      </c>
      <c r="AJ22" s="23" t="s">
        <v>173</v>
      </c>
      <c r="AK22" s="163" t="s">
        <v>173</v>
      </c>
      <c r="AL22" s="23" t="s">
        <v>173</v>
      </c>
      <c r="AM22" s="23" t="s">
        <v>173</v>
      </c>
      <c r="AN22" s="23" t="s">
        <v>173</v>
      </c>
      <c r="AO22" s="23" t="s">
        <v>173</v>
      </c>
      <c r="AP22" s="23" t="s">
        <v>173</v>
      </c>
      <c r="AQ22" s="23" t="s">
        <v>173</v>
      </c>
      <c r="AR22" s="23" t="s">
        <v>173</v>
      </c>
      <c r="AS22" s="23" t="s">
        <v>173</v>
      </c>
      <c r="AT22" s="23" t="s">
        <v>173</v>
      </c>
      <c r="AU22" s="23" t="s">
        <v>173</v>
      </c>
      <c r="AV22" s="23" t="s">
        <v>173</v>
      </c>
      <c r="AW22" s="23" t="s">
        <v>173</v>
      </c>
      <c r="AX22" s="23" t="s">
        <v>173</v>
      </c>
      <c r="AY22" s="23" t="s">
        <v>173</v>
      </c>
      <c r="AZ22" s="23" t="s">
        <v>173</v>
      </c>
      <c r="BA22" s="23" t="s">
        <v>173</v>
      </c>
      <c r="BB22" s="23" t="s">
        <v>173</v>
      </c>
      <c r="BC22" s="23" t="s">
        <v>173</v>
      </c>
      <c r="BD22" s="23" t="s">
        <v>173</v>
      </c>
      <c r="BE22" s="23" t="s">
        <v>173</v>
      </c>
      <c r="BF22" s="23" t="s">
        <v>173</v>
      </c>
      <c r="BG22" s="23" t="s">
        <v>173</v>
      </c>
      <c r="BH22" s="23" t="s">
        <v>173</v>
      </c>
      <c r="BI22" s="23" t="s">
        <v>173</v>
      </c>
      <c r="BJ22" s="23" t="s">
        <v>173</v>
      </c>
      <c r="BK22" s="23" t="s">
        <v>172</v>
      </c>
      <c r="BL22" s="23" t="s">
        <v>172</v>
      </c>
      <c r="BM22" s="23" t="s">
        <v>290</v>
      </c>
      <c r="BN22" s="23" t="s">
        <v>173</v>
      </c>
      <c r="BO22" s="23" t="s">
        <v>173</v>
      </c>
      <c r="BP22" s="23" t="s">
        <v>173</v>
      </c>
      <c r="BQ22" s="23" t="s">
        <v>173</v>
      </c>
      <c r="BR22" s="23" t="s">
        <v>172</v>
      </c>
      <c r="BS22" s="23" t="s">
        <v>290</v>
      </c>
      <c r="BT22" s="23" t="s">
        <v>173</v>
      </c>
      <c r="BU22" s="23" t="s">
        <v>173</v>
      </c>
      <c r="BV22" s="23" t="s">
        <v>290</v>
      </c>
      <c r="BW22" s="163" t="s">
        <v>173</v>
      </c>
      <c r="BX22" s="121" t="s">
        <v>172</v>
      </c>
      <c r="BY22" s="23" t="s">
        <v>173</v>
      </c>
      <c r="BZ22" s="23" t="s">
        <v>290</v>
      </c>
      <c r="CA22" s="23" t="s">
        <v>173</v>
      </c>
      <c r="CB22" s="23" t="s">
        <v>173</v>
      </c>
      <c r="CC22" s="23" t="s">
        <v>290</v>
      </c>
      <c r="CD22" s="23" t="s">
        <v>173</v>
      </c>
      <c r="CE22" s="163" t="s">
        <v>290</v>
      </c>
      <c r="CF22" s="163" t="s">
        <v>172</v>
      </c>
      <c r="CG22" s="23" t="s">
        <v>172</v>
      </c>
      <c r="CH22" s="163" t="s">
        <v>290</v>
      </c>
      <c r="CI22" s="23" t="s">
        <v>173</v>
      </c>
    </row>
    <row r="23" spans="1:87" ht="18" x14ac:dyDescent="0.2">
      <c r="A23" s="102"/>
      <c r="B23" s="99"/>
      <c r="C23" s="98"/>
      <c r="D23" s="96" t="s">
        <v>488</v>
      </c>
      <c r="E23" s="16">
        <f t="shared" si="2"/>
        <v>19</v>
      </c>
      <c r="F23" s="16">
        <f t="shared" si="3"/>
        <v>18</v>
      </c>
      <c r="G23" s="23" t="s">
        <v>173</v>
      </c>
      <c r="H23" s="23" t="s">
        <v>173</v>
      </c>
      <c r="I23" s="23" t="s">
        <v>173</v>
      </c>
      <c r="J23" s="23" t="s">
        <v>173</v>
      </c>
      <c r="K23" s="23" t="s">
        <v>173</v>
      </c>
      <c r="L23" s="23" t="s">
        <v>173</v>
      </c>
      <c r="M23" s="23" t="s">
        <v>173</v>
      </c>
      <c r="N23" s="23" t="s">
        <v>173</v>
      </c>
      <c r="O23" s="23" t="s">
        <v>173</v>
      </c>
      <c r="P23" s="23" t="s">
        <v>173</v>
      </c>
      <c r="Q23" s="23" t="s">
        <v>173</v>
      </c>
      <c r="R23" s="23" t="s">
        <v>173</v>
      </c>
      <c r="S23" s="23" t="s">
        <v>173</v>
      </c>
      <c r="T23" s="23" t="s">
        <v>173</v>
      </c>
      <c r="U23" s="23" t="s">
        <v>173</v>
      </c>
      <c r="V23" s="23" t="s">
        <v>173</v>
      </c>
      <c r="W23" s="23" t="s">
        <v>173</v>
      </c>
      <c r="X23" s="23" t="s">
        <v>173</v>
      </c>
      <c r="Y23" s="23" t="s">
        <v>173</v>
      </c>
      <c r="Z23" s="23" t="s">
        <v>173</v>
      </c>
      <c r="AA23" s="23" t="s">
        <v>173</v>
      </c>
      <c r="AB23" s="23" t="s">
        <v>173</v>
      </c>
      <c r="AC23" s="23" t="s">
        <v>173</v>
      </c>
      <c r="AD23" s="23" t="s">
        <v>173</v>
      </c>
      <c r="AE23" s="23" t="s">
        <v>290</v>
      </c>
      <c r="AF23" s="23" t="s">
        <v>173</v>
      </c>
      <c r="AG23" s="23" t="s">
        <v>173</v>
      </c>
      <c r="AH23" s="23" t="s">
        <v>290</v>
      </c>
      <c r="AI23" s="23" t="s">
        <v>172</v>
      </c>
      <c r="AJ23" s="163" t="s">
        <v>173</v>
      </c>
      <c r="AK23" s="163" t="s">
        <v>173</v>
      </c>
      <c r="AL23" s="23" t="s">
        <v>172</v>
      </c>
      <c r="AM23" s="23" t="s">
        <v>173</v>
      </c>
      <c r="AN23" s="23" t="s">
        <v>173</v>
      </c>
      <c r="AO23" s="23" t="s">
        <v>172</v>
      </c>
      <c r="AP23" s="23" t="s">
        <v>172</v>
      </c>
      <c r="AQ23" s="23" t="s">
        <v>173</v>
      </c>
      <c r="AR23" s="23" t="s">
        <v>173</v>
      </c>
      <c r="AS23" s="23" t="s">
        <v>173</v>
      </c>
      <c r="AT23" s="23" t="s">
        <v>173</v>
      </c>
      <c r="AU23" s="23" t="s">
        <v>173</v>
      </c>
      <c r="AV23" s="23" t="s">
        <v>172</v>
      </c>
      <c r="AW23" s="23" t="s">
        <v>173</v>
      </c>
      <c r="AX23" s="23" t="s">
        <v>173</v>
      </c>
      <c r="AY23" s="163" t="s">
        <v>173</v>
      </c>
      <c r="AZ23" s="163" t="s">
        <v>172</v>
      </c>
      <c r="BA23" s="23" t="s">
        <v>173</v>
      </c>
      <c r="BB23" s="163" t="s">
        <v>172</v>
      </c>
      <c r="BC23" s="23" t="s">
        <v>173</v>
      </c>
      <c r="BD23" s="23" t="s">
        <v>172</v>
      </c>
      <c r="BE23" s="23" t="s">
        <v>290</v>
      </c>
      <c r="BF23" s="23" t="s">
        <v>173</v>
      </c>
      <c r="BG23" s="23" t="s">
        <v>173</v>
      </c>
      <c r="BH23" s="23" t="s">
        <v>290</v>
      </c>
      <c r="BI23" s="23" t="s">
        <v>172</v>
      </c>
      <c r="BJ23" s="23" t="s">
        <v>290</v>
      </c>
      <c r="BK23" s="23" t="s">
        <v>172</v>
      </c>
      <c r="BL23" s="23" t="s">
        <v>172</v>
      </c>
      <c r="BM23" s="23" t="s">
        <v>290</v>
      </c>
      <c r="BN23" s="23" t="s">
        <v>172</v>
      </c>
      <c r="BO23" s="23" t="s">
        <v>172</v>
      </c>
      <c r="BP23" s="23" t="s">
        <v>290</v>
      </c>
      <c r="BQ23" s="23" t="s">
        <v>290</v>
      </c>
      <c r="BR23" s="23" t="s">
        <v>172</v>
      </c>
      <c r="BS23" s="23" t="s">
        <v>290</v>
      </c>
      <c r="BT23" s="23" t="s">
        <v>172</v>
      </c>
      <c r="BU23" s="23" t="s">
        <v>290</v>
      </c>
      <c r="BV23" s="23" t="s">
        <v>290</v>
      </c>
      <c r="BW23" s="23" t="s">
        <v>172</v>
      </c>
      <c r="BX23" s="121" t="s">
        <v>172</v>
      </c>
      <c r="BY23" s="23" t="s">
        <v>290</v>
      </c>
      <c r="BZ23" s="23" t="s">
        <v>290</v>
      </c>
      <c r="CA23" s="23" t="s">
        <v>290</v>
      </c>
      <c r="CB23" s="23" t="s">
        <v>290</v>
      </c>
      <c r="CC23" s="23" t="s">
        <v>290</v>
      </c>
      <c r="CD23" s="23" t="s">
        <v>290</v>
      </c>
      <c r="CE23" s="163" t="s">
        <v>290</v>
      </c>
      <c r="CF23" s="23" t="s">
        <v>173</v>
      </c>
      <c r="CG23" s="23" t="s">
        <v>172</v>
      </c>
      <c r="CH23" s="163" t="s">
        <v>290</v>
      </c>
      <c r="CI23" s="23" t="s">
        <v>173</v>
      </c>
    </row>
    <row r="24" spans="1:87" ht="18" x14ac:dyDescent="0.2">
      <c r="A24" s="102"/>
      <c r="B24" s="99"/>
      <c r="C24" s="98"/>
      <c r="D24" s="96" t="s">
        <v>144</v>
      </c>
      <c r="E24" s="16">
        <f t="shared" si="2"/>
        <v>28</v>
      </c>
      <c r="F24" s="16">
        <f t="shared" si="3"/>
        <v>48</v>
      </c>
      <c r="G24" s="23" t="s">
        <v>172</v>
      </c>
      <c r="H24" s="23" t="s">
        <v>172</v>
      </c>
      <c r="I24" s="23" t="s">
        <v>172</v>
      </c>
      <c r="J24" s="23" t="s">
        <v>172</v>
      </c>
      <c r="K24" s="23" t="s">
        <v>172</v>
      </c>
      <c r="L24" s="23" t="s">
        <v>172</v>
      </c>
      <c r="M24" s="23" t="s">
        <v>172</v>
      </c>
      <c r="N24" s="23" t="s">
        <v>172</v>
      </c>
      <c r="O24" s="23" t="s">
        <v>172</v>
      </c>
      <c r="P24" s="23" t="s">
        <v>172</v>
      </c>
      <c r="Q24" s="23" t="s">
        <v>173</v>
      </c>
      <c r="R24" s="23" t="s">
        <v>290</v>
      </c>
      <c r="S24" s="163" t="s">
        <v>290</v>
      </c>
      <c r="T24" s="23" t="s">
        <v>172</v>
      </c>
      <c r="U24" s="23" t="s">
        <v>172</v>
      </c>
      <c r="V24" s="23" t="s">
        <v>290</v>
      </c>
      <c r="W24" s="23" t="s">
        <v>172</v>
      </c>
      <c r="X24" s="163" t="s">
        <v>290</v>
      </c>
      <c r="Y24" s="163" t="s">
        <v>172</v>
      </c>
      <c r="Z24" s="163" t="s">
        <v>290</v>
      </c>
      <c r="AA24" s="23" t="s">
        <v>172</v>
      </c>
      <c r="AB24" s="163" t="s">
        <v>290</v>
      </c>
      <c r="AC24" s="23" t="s">
        <v>290</v>
      </c>
      <c r="AD24" s="23" t="s">
        <v>290</v>
      </c>
      <c r="AE24" s="23" t="s">
        <v>290</v>
      </c>
      <c r="AF24" s="23" t="s">
        <v>172</v>
      </c>
      <c r="AG24" s="23" t="s">
        <v>172</v>
      </c>
      <c r="AH24" s="23" t="s">
        <v>290</v>
      </c>
      <c r="AI24" s="23" t="s">
        <v>172</v>
      </c>
      <c r="AJ24" s="163" t="s">
        <v>172</v>
      </c>
      <c r="AK24" s="163" t="s">
        <v>172</v>
      </c>
      <c r="AL24" s="23" t="s">
        <v>172</v>
      </c>
      <c r="AM24" s="23" t="s">
        <v>173</v>
      </c>
      <c r="AN24" s="23" t="s">
        <v>172</v>
      </c>
      <c r="AO24" s="23" t="s">
        <v>172</v>
      </c>
      <c r="AP24" s="23" t="s">
        <v>172</v>
      </c>
      <c r="AQ24" s="23" t="s">
        <v>172</v>
      </c>
      <c r="AR24" s="23" t="s">
        <v>172</v>
      </c>
      <c r="AS24" s="23" t="s">
        <v>172</v>
      </c>
      <c r="AT24" s="23" t="s">
        <v>172</v>
      </c>
      <c r="AU24" s="23" t="s">
        <v>172</v>
      </c>
      <c r="AV24" s="23" t="s">
        <v>172</v>
      </c>
      <c r="AW24" s="163" t="s">
        <v>172</v>
      </c>
      <c r="AX24" s="23" t="s">
        <v>173</v>
      </c>
      <c r="AY24" s="23" t="s">
        <v>290</v>
      </c>
      <c r="AZ24" s="163" t="s">
        <v>172</v>
      </c>
      <c r="BA24" s="163" t="s">
        <v>172</v>
      </c>
      <c r="BB24" s="163" t="s">
        <v>172</v>
      </c>
      <c r="BC24" s="23" t="s">
        <v>172</v>
      </c>
      <c r="BD24" s="23" t="s">
        <v>172</v>
      </c>
      <c r="BE24" s="23" t="s">
        <v>290</v>
      </c>
      <c r="BF24" s="23" t="s">
        <v>172</v>
      </c>
      <c r="BG24" s="163" t="s">
        <v>290</v>
      </c>
      <c r="BH24" s="23" t="s">
        <v>290</v>
      </c>
      <c r="BI24" s="23" t="s">
        <v>172</v>
      </c>
      <c r="BJ24" s="23" t="s">
        <v>290</v>
      </c>
      <c r="BK24" s="23" t="s">
        <v>172</v>
      </c>
      <c r="BL24" s="23" t="s">
        <v>172</v>
      </c>
      <c r="BM24" s="23" t="s">
        <v>290</v>
      </c>
      <c r="BN24" s="23" t="s">
        <v>172</v>
      </c>
      <c r="BO24" s="23" t="s">
        <v>172</v>
      </c>
      <c r="BP24" s="23" t="s">
        <v>290</v>
      </c>
      <c r="BQ24" s="23" t="s">
        <v>173</v>
      </c>
      <c r="BR24" s="23" t="s">
        <v>172</v>
      </c>
      <c r="BS24" s="23" t="s">
        <v>290</v>
      </c>
      <c r="BT24" s="23" t="s">
        <v>172</v>
      </c>
      <c r="BU24" s="23" t="s">
        <v>290</v>
      </c>
      <c r="BV24" s="23" t="s">
        <v>290</v>
      </c>
      <c r="BW24" s="23" t="s">
        <v>172</v>
      </c>
      <c r="BX24" s="121" t="s">
        <v>172</v>
      </c>
      <c r="BY24" s="23" t="s">
        <v>290</v>
      </c>
      <c r="BZ24" s="23" t="s">
        <v>290</v>
      </c>
      <c r="CA24" s="23" t="s">
        <v>290</v>
      </c>
      <c r="CB24" s="23" t="s">
        <v>290</v>
      </c>
      <c r="CC24" s="23" t="s">
        <v>290</v>
      </c>
      <c r="CD24" s="23" t="s">
        <v>290</v>
      </c>
      <c r="CE24" s="163" t="s">
        <v>290</v>
      </c>
      <c r="CF24" s="23" t="s">
        <v>172</v>
      </c>
      <c r="CG24" s="23" t="s">
        <v>172</v>
      </c>
      <c r="CH24" s="163" t="s">
        <v>290</v>
      </c>
      <c r="CI24" s="23" t="s">
        <v>173</v>
      </c>
    </row>
    <row r="25" spans="1:87" ht="6.75" customHeight="1" x14ac:dyDescent="0.2">
      <c r="A25" s="102"/>
      <c r="B25" s="99"/>
      <c r="C25" s="98"/>
      <c r="D25" s="96"/>
      <c r="E25" s="16"/>
      <c r="F25" s="16"/>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row>
    <row r="26" spans="1:87" ht="18" x14ac:dyDescent="0.2">
      <c r="A26" s="102"/>
      <c r="B26" s="99"/>
      <c r="C26" s="98"/>
      <c r="D26" s="96" t="s">
        <v>64</v>
      </c>
      <c r="E26" s="16">
        <f t="shared" ref="E26:E31" si="4">COUNTIF(G26:CI26,"x")</f>
        <v>26</v>
      </c>
      <c r="F26" s="16">
        <f t="shared" ref="F26:F31" si="5">COUNTIF(G26:CI26,"Si")</f>
        <v>34</v>
      </c>
      <c r="G26" s="23" t="s">
        <v>172</v>
      </c>
      <c r="H26" s="23" t="s">
        <v>172</v>
      </c>
      <c r="I26" s="23" t="s">
        <v>172</v>
      </c>
      <c r="J26" s="23" t="s">
        <v>172</v>
      </c>
      <c r="K26" s="23" t="s">
        <v>172</v>
      </c>
      <c r="L26" s="23" t="s">
        <v>172</v>
      </c>
      <c r="M26" s="23" t="s">
        <v>173</v>
      </c>
      <c r="N26" s="23" t="s">
        <v>172</v>
      </c>
      <c r="O26" s="23" t="s">
        <v>173</v>
      </c>
      <c r="P26" s="23" t="s">
        <v>173</v>
      </c>
      <c r="Q26" s="23" t="s">
        <v>173</v>
      </c>
      <c r="R26" s="23" t="s">
        <v>173</v>
      </c>
      <c r="S26" s="23" t="s">
        <v>173</v>
      </c>
      <c r="T26" s="23" t="s">
        <v>172</v>
      </c>
      <c r="U26" s="23" t="s">
        <v>172</v>
      </c>
      <c r="V26" s="23" t="s">
        <v>290</v>
      </c>
      <c r="W26" s="23" t="s">
        <v>173</v>
      </c>
      <c r="X26" s="23" t="s">
        <v>290</v>
      </c>
      <c r="Y26" s="23" t="s">
        <v>172</v>
      </c>
      <c r="Z26" s="23" t="s">
        <v>290</v>
      </c>
      <c r="AA26" s="23" t="s">
        <v>172</v>
      </c>
      <c r="AB26" s="23" t="s">
        <v>290</v>
      </c>
      <c r="AC26" s="23" t="s">
        <v>290</v>
      </c>
      <c r="AD26" s="23" t="s">
        <v>290</v>
      </c>
      <c r="AE26" s="23" t="s">
        <v>290</v>
      </c>
      <c r="AF26" s="23" t="s">
        <v>173</v>
      </c>
      <c r="AG26" s="23" t="s">
        <v>172</v>
      </c>
      <c r="AH26" s="23" t="s">
        <v>290</v>
      </c>
      <c r="AI26" s="23" t="s">
        <v>172</v>
      </c>
      <c r="AJ26" s="23" t="s">
        <v>172</v>
      </c>
      <c r="AK26" s="23" t="s">
        <v>172</v>
      </c>
      <c r="AL26" s="23" t="s">
        <v>172</v>
      </c>
      <c r="AM26" s="23" t="s">
        <v>173</v>
      </c>
      <c r="AN26" s="23" t="s">
        <v>173</v>
      </c>
      <c r="AO26" s="23" t="s">
        <v>172</v>
      </c>
      <c r="AP26" s="23" t="s">
        <v>172</v>
      </c>
      <c r="AQ26" s="23" t="s">
        <v>172</v>
      </c>
      <c r="AR26" s="23" t="s">
        <v>172</v>
      </c>
      <c r="AS26" s="23" t="s">
        <v>172</v>
      </c>
      <c r="AT26" s="23" t="s">
        <v>172</v>
      </c>
      <c r="AU26" s="23" t="s">
        <v>172</v>
      </c>
      <c r="AV26" s="23" t="s">
        <v>172</v>
      </c>
      <c r="AW26" s="23" t="s">
        <v>173</v>
      </c>
      <c r="AX26" s="23" t="s">
        <v>172</v>
      </c>
      <c r="AY26" s="23" t="s">
        <v>290</v>
      </c>
      <c r="AZ26" s="23" t="s">
        <v>173</v>
      </c>
      <c r="BA26" s="23" t="s">
        <v>173</v>
      </c>
      <c r="BB26" s="23" t="s">
        <v>173</v>
      </c>
      <c r="BC26" s="23" t="s">
        <v>173</v>
      </c>
      <c r="BD26" s="23" t="s">
        <v>173</v>
      </c>
      <c r="BE26" s="23" t="s">
        <v>173</v>
      </c>
      <c r="BF26" s="23" t="s">
        <v>173</v>
      </c>
      <c r="BG26" s="163" t="s">
        <v>290</v>
      </c>
      <c r="BH26" s="23" t="s">
        <v>290</v>
      </c>
      <c r="BI26" s="23" t="s">
        <v>172</v>
      </c>
      <c r="BJ26" s="23" t="s">
        <v>290</v>
      </c>
      <c r="BK26" s="23" t="s">
        <v>172</v>
      </c>
      <c r="BL26" s="23" t="s">
        <v>172</v>
      </c>
      <c r="BM26" s="23" t="s">
        <v>290</v>
      </c>
      <c r="BN26" s="23" t="s">
        <v>172</v>
      </c>
      <c r="BO26" s="23" t="s">
        <v>172</v>
      </c>
      <c r="BP26" s="23" t="s">
        <v>290</v>
      </c>
      <c r="BQ26" s="23" t="s">
        <v>290</v>
      </c>
      <c r="BR26" s="23" t="s">
        <v>172</v>
      </c>
      <c r="BS26" s="23" t="s">
        <v>290</v>
      </c>
      <c r="BT26" s="23" t="s">
        <v>172</v>
      </c>
      <c r="BU26" s="23" t="s">
        <v>290</v>
      </c>
      <c r="BV26" s="23" t="s">
        <v>290</v>
      </c>
      <c r="BW26" s="163" t="s">
        <v>173</v>
      </c>
      <c r="BX26" s="23" t="s">
        <v>172</v>
      </c>
      <c r="BY26" s="23" t="s">
        <v>290</v>
      </c>
      <c r="BZ26" s="23" t="s">
        <v>290</v>
      </c>
      <c r="CA26" s="23" t="s">
        <v>290</v>
      </c>
      <c r="CB26" s="23" t="s">
        <v>290</v>
      </c>
      <c r="CC26" s="23" t="s">
        <v>290</v>
      </c>
      <c r="CD26" s="23" t="s">
        <v>290</v>
      </c>
      <c r="CE26" s="163" t="s">
        <v>290</v>
      </c>
      <c r="CF26" s="163" t="s">
        <v>173</v>
      </c>
      <c r="CG26" s="163" t="s">
        <v>172</v>
      </c>
      <c r="CH26" s="163" t="s">
        <v>290</v>
      </c>
      <c r="CI26" s="163" t="s">
        <v>173</v>
      </c>
    </row>
    <row r="27" spans="1:87" ht="18" x14ac:dyDescent="0.2">
      <c r="A27" s="102"/>
      <c r="B27" s="99"/>
      <c r="C27" s="98"/>
      <c r="D27" s="96" t="s">
        <v>455</v>
      </c>
      <c r="E27" s="16">
        <f t="shared" si="4"/>
        <v>20</v>
      </c>
      <c r="F27" s="16">
        <f t="shared" si="5"/>
        <v>20</v>
      </c>
      <c r="G27" s="23" t="s">
        <v>173</v>
      </c>
      <c r="H27" s="23" t="s">
        <v>173</v>
      </c>
      <c r="I27" s="23" t="s">
        <v>173</v>
      </c>
      <c r="J27" s="23" t="s">
        <v>173</v>
      </c>
      <c r="K27" s="23" t="s">
        <v>173</v>
      </c>
      <c r="L27" s="23" t="s">
        <v>173</v>
      </c>
      <c r="M27" s="23" t="s">
        <v>173</v>
      </c>
      <c r="N27" s="23" t="s">
        <v>173</v>
      </c>
      <c r="O27" s="23" t="s">
        <v>173</v>
      </c>
      <c r="P27" s="23" t="s">
        <v>173</v>
      </c>
      <c r="Q27" s="23" t="s">
        <v>173</v>
      </c>
      <c r="R27" s="23" t="s">
        <v>173</v>
      </c>
      <c r="S27" s="23" t="s">
        <v>173</v>
      </c>
      <c r="T27" s="23" t="s">
        <v>173</v>
      </c>
      <c r="U27" s="23" t="s">
        <v>173</v>
      </c>
      <c r="V27" s="23" t="s">
        <v>173</v>
      </c>
      <c r="W27" s="23" t="s">
        <v>173</v>
      </c>
      <c r="X27" s="23" t="s">
        <v>173</v>
      </c>
      <c r="Y27" s="23" t="s">
        <v>173</v>
      </c>
      <c r="Z27" s="23" t="s">
        <v>173</v>
      </c>
      <c r="AA27" s="23" t="s">
        <v>173</v>
      </c>
      <c r="AB27" s="23" t="s">
        <v>290</v>
      </c>
      <c r="AC27" s="23" t="s">
        <v>290</v>
      </c>
      <c r="AD27" s="23" t="s">
        <v>290</v>
      </c>
      <c r="AE27" s="23" t="s">
        <v>290</v>
      </c>
      <c r="AF27" s="23" t="s">
        <v>172</v>
      </c>
      <c r="AG27" s="23" t="s">
        <v>173</v>
      </c>
      <c r="AH27" s="23" t="s">
        <v>173</v>
      </c>
      <c r="AI27" s="23" t="s">
        <v>172</v>
      </c>
      <c r="AJ27" s="163" t="s">
        <v>173</v>
      </c>
      <c r="AK27" s="163" t="s">
        <v>173</v>
      </c>
      <c r="AL27" s="23" t="s">
        <v>172</v>
      </c>
      <c r="AM27" s="23" t="s">
        <v>172</v>
      </c>
      <c r="AN27" s="23" t="s">
        <v>172</v>
      </c>
      <c r="AO27" s="23" t="s">
        <v>172</v>
      </c>
      <c r="AP27" s="23" t="s">
        <v>172</v>
      </c>
      <c r="AQ27" s="23" t="s">
        <v>172</v>
      </c>
      <c r="AR27" s="23" t="s">
        <v>172</v>
      </c>
      <c r="AS27" s="23" t="s">
        <v>172</v>
      </c>
      <c r="AT27" s="23" t="s">
        <v>172</v>
      </c>
      <c r="AU27" s="23" t="s">
        <v>172</v>
      </c>
      <c r="AV27" s="23" t="s">
        <v>173</v>
      </c>
      <c r="AW27" s="23" t="s">
        <v>173</v>
      </c>
      <c r="AX27" s="23" t="s">
        <v>173</v>
      </c>
      <c r="AY27" s="23" t="s">
        <v>290</v>
      </c>
      <c r="AZ27" s="163" t="s">
        <v>172</v>
      </c>
      <c r="BA27" s="23" t="s">
        <v>173</v>
      </c>
      <c r="BB27" s="23" t="s">
        <v>173</v>
      </c>
      <c r="BC27" s="23" t="s">
        <v>173</v>
      </c>
      <c r="BD27" s="23" t="s">
        <v>173</v>
      </c>
      <c r="BE27" s="23" t="s">
        <v>290</v>
      </c>
      <c r="BF27" s="23" t="s">
        <v>173</v>
      </c>
      <c r="BG27" s="163" t="s">
        <v>290</v>
      </c>
      <c r="BH27" s="23" t="s">
        <v>290</v>
      </c>
      <c r="BI27" s="23" t="s">
        <v>173</v>
      </c>
      <c r="BJ27" s="23" t="s">
        <v>173</v>
      </c>
      <c r="BK27" s="23" t="s">
        <v>172</v>
      </c>
      <c r="BL27" s="23" t="s">
        <v>172</v>
      </c>
      <c r="BM27" s="23" t="s">
        <v>290</v>
      </c>
      <c r="BN27" s="23" t="s">
        <v>172</v>
      </c>
      <c r="BO27" s="23" t="s">
        <v>172</v>
      </c>
      <c r="BP27" s="23" t="s">
        <v>290</v>
      </c>
      <c r="BQ27" s="23" t="s">
        <v>290</v>
      </c>
      <c r="BR27" s="163" t="s">
        <v>173</v>
      </c>
      <c r="BS27" s="23" t="s">
        <v>290</v>
      </c>
      <c r="BT27" s="23" t="s">
        <v>173</v>
      </c>
      <c r="BU27" s="23" t="s">
        <v>173</v>
      </c>
      <c r="BV27" s="23" t="s">
        <v>173</v>
      </c>
      <c r="BW27" s="23" t="s">
        <v>172</v>
      </c>
      <c r="BX27" s="23" t="s">
        <v>172</v>
      </c>
      <c r="BY27" s="23" t="s">
        <v>290</v>
      </c>
      <c r="BZ27" s="23" t="s">
        <v>290</v>
      </c>
      <c r="CA27" s="23" t="s">
        <v>290</v>
      </c>
      <c r="CB27" s="23" t="s">
        <v>290</v>
      </c>
      <c r="CC27" s="23" t="s">
        <v>290</v>
      </c>
      <c r="CD27" s="23" t="s">
        <v>290</v>
      </c>
      <c r="CE27" s="163" t="s">
        <v>290</v>
      </c>
      <c r="CF27" s="163" t="s">
        <v>173</v>
      </c>
      <c r="CG27" s="163" t="s">
        <v>172</v>
      </c>
      <c r="CH27" s="163" t="s">
        <v>290</v>
      </c>
      <c r="CI27" s="163" t="s">
        <v>173</v>
      </c>
    </row>
    <row r="28" spans="1:87" ht="18" x14ac:dyDescent="0.2">
      <c r="A28" s="102"/>
      <c r="B28" s="99"/>
      <c r="C28" s="98"/>
      <c r="D28" s="96" t="s">
        <v>512</v>
      </c>
      <c r="E28" s="16">
        <f t="shared" si="4"/>
        <v>10</v>
      </c>
      <c r="F28" s="16">
        <f t="shared" si="5"/>
        <v>12</v>
      </c>
      <c r="G28" s="23" t="s">
        <v>173</v>
      </c>
      <c r="H28" s="23" t="s">
        <v>173</v>
      </c>
      <c r="I28" s="23" t="s">
        <v>173</v>
      </c>
      <c r="J28" s="23" t="s">
        <v>173</v>
      </c>
      <c r="K28" s="23" t="s">
        <v>173</v>
      </c>
      <c r="L28" s="23" t="s">
        <v>173</v>
      </c>
      <c r="M28" s="23" t="s">
        <v>173</v>
      </c>
      <c r="N28" s="23" t="s">
        <v>173</v>
      </c>
      <c r="O28" s="23" t="s">
        <v>173</v>
      </c>
      <c r="P28" s="23" t="s">
        <v>173</v>
      </c>
      <c r="Q28" s="23" t="s">
        <v>173</v>
      </c>
      <c r="R28" s="23" t="s">
        <v>173</v>
      </c>
      <c r="S28" s="23" t="s">
        <v>173</v>
      </c>
      <c r="T28" s="23" t="s">
        <v>173</v>
      </c>
      <c r="U28" s="23" t="s">
        <v>173</v>
      </c>
      <c r="V28" s="163" t="s">
        <v>173</v>
      </c>
      <c r="W28" s="163" t="s">
        <v>173</v>
      </c>
      <c r="X28" s="163" t="s">
        <v>173</v>
      </c>
      <c r="Y28" s="163" t="s">
        <v>173</v>
      </c>
      <c r="Z28" s="163" t="s">
        <v>173</v>
      </c>
      <c r="AA28" s="163" t="s">
        <v>173</v>
      </c>
      <c r="AB28" s="163" t="s">
        <v>173</v>
      </c>
      <c r="AC28" s="163" t="s">
        <v>173</v>
      </c>
      <c r="AD28" s="163" t="s">
        <v>173</v>
      </c>
      <c r="AE28" s="163" t="s">
        <v>173</v>
      </c>
      <c r="AF28" s="163" t="s">
        <v>173</v>
      </c>
      <c r="AG28" s="163" t="s">
        <v>173</v>
      </c>
      <c r="AH28" s="163" t="s">
        <v>173</v>
      </c>
      <c r="AI28" s="163" t="s">
        <v>173</v>
      </c>
      <c r="AJ28" s="163" t="s">
        <v>173</v>
      </c>
      <c r="AK28" s="163" t="s">
        <v>173</v>
      </c>
      <c r="AL28" s="163" t="s">
        <v>173</v>
      </c>
      <c r="AM28" s="163" t="s">
        <v>173</v>
      </c>
      <c r="AN28" s="163" t="s">
        <v>173</v>
      </c>
      <c r="AO28" s="163" t="s">
        <v>173</v>
      </c>
      <c r="AP28" s="23" t="s">
        <v>172</v>
      </c>
      <c r="AQ28" s="23" t="s">
        <v>173</v>
      </c>
      <c r="AR28" s="23" t="s">
        <v>173</v>
      </c>
      <c r="AS28" s="23" t="s">
        <v>173</v>
      </c>
      <c r="AT28" s="23" t="s">
        <v>173</v>
      </c>
      <c r="AU28" s="23" t="s">
        <v>173</v>
      </c>
      <c r="AV28" s="23" t="s">
        <v>172</v>
      </c>
      <c r="AW28" s="163" t="s">
        <v>172</v>
      </c>
      <c r="AX28" s="23" t="s">
        <v>172</v>
      </c>
      <c r="AY28" s="23" t="s">
        <v>173</v>
      </c>
      <c r="AZ28" s="23" t="s">
        <v>172</v>
      </c>
      <c r="BA28" s="23" t="s">
        <v>172</v>
      </c>
      <c r="BB28" s="23" t="s">
        <v>172</v>
      </c>
      <c r="BC28" s="23" t="s">
        <v>173</v>
      </c>
      <c r="BD28" s="23" t="s">
        <v>172</v>
      </c>
      <c r="BE28" s="23" t="s">
        <v>290</v>
      </c>
      <c r="BF28" s="23" t="s">
        <v>172</v>
      </c>
      <c r="BG28" s="23" t="s">
        <v>290</v>
      </c>
      <c r="BH28" s="23" t="s">
        <v>290</v>
      </c>
      <c r="BI28" s="23" t="s">
        <v>172</v>
      </c>
      <c r="BJ28" s="23" t="s">
        <v>173</v>
      </c>
      <c r="BK28" s="23" t="s">
        <v>173</v>
      </c>
      <c r="BL28" s="23" t="s">
        <v>173</v>
      </c>
      <c r="BM28" s="23" t="s">
        <v>173</v>
      </c>
      <c r="BN28" s="23" t="s">
        <v>172</v>
      </c>
      <c r="BO28" s="23" t="s">
        <v>172</v>
      </c>
      <c r="BP28" s="23" t="s">
        <v>290</v>
      </c>
      <c r="BQ28" s="23" t="s">
        <v>173</v>
      </c>
      <c r="BR28" s="23" t="s">
        <v>173</v>
      </c>
      <c r="BS28" s="23" t="s">
        <v>173</v>
      </c>
      <c r="BT28" s="23" t="s">
        <v>173</v>
      </c>
      <c r="BU28" s="23" t="s">
        <v>173</v>
      </c>
      <c r="BV28" s="23" t="s">
        <v>290</v>
      </c>
      <c r="BW28" s="163" t="s">
        <v>173</v>
      </c>
      <c r="BX28" s="163" t="s">
        <v>173</v>
      </c>
      <c r="BY28" s="23" t="s">
        <v>290</v>
      </c>
      <c r="BZ28" s="23" t="s">
        <v>173</v>
      </c>
      <c r="CA28" s="23" t="s">
        <v>290</v>
      </c>
      <c r="CB28" s="23" t="s">
        <v>173</v>
      </c>
      <c r="CC28" s="23" t="s">
        <v>290</v>
      </c>
      <c r="CD28" s="23" t="s">
        <v>290</v>
      </c>
      <c r="CE28" s="163" t="s">
        <v>173</v>
      </c>
      <c r="CF28" s="163" t="s">
        <v>173</v>
      </c>
      <c r="CG28" s="163" t="s">
        <v>173</v>
      </c>
      <c r="CH28" s="163" t="s">
        <v>290</v>
      </c>
      <c r="CI28" s="163" t="s">
        <v>173</v>
      </c>
    </row>
    <row r="29" spans="1:87" ht="18" x14ac:dyDescent="0.2">
      <c r="A29" s="102"/>
      <c r="B29" s="99"/>
      <c r="C29" s="98"/>
      <c r="D29" s="96" t="s">
        <v>28</v>
      </c>
      <c r="E29" s="16">
        <f t="shared" si="4"/>
        <v>21</v>
      </c>
      <c r="F29" s="16">
        <f t="shared" si="5"/>
        <v>35</v>
      </c>
      <c r="G29" s="23" t="s">
        <v>172</v>
      </c>
      <c r="H29" s="23" t="s">
        <v>172</v>
      </c>
      <c r="I29" s="23" t="s">
        <v>172</v>
      </c>
      <c r="J29" s="23" t="s">
        <v>172</v>
      </c>
      <c r="K29" s="23" t="s">
        <v>172</v>
      </c>
      <c r="L29" s="23" t="s">
        <v>172</v>
      </c>
      <c r="M29" s="23" t="s">
        <v>173</v>
      </c>
      <c r="N29" s="23" t="s">
        <v>172</v>
      </c>
      <c r="O29" s="23" t="s">
        <v>172</v>
      </c>
      <c r="P29" s="23" t="s">
        <v>172</v>
      </c>
      <c r="Q29" s="23" t="s">
        <v>172</v>
      </c>
      <c r="R29" s="23" t="s">
        <v>173</v>
      </c>
      <c r="S29" s="23" t="s">
        <v>290</v>
      </c>
      <c r="T29" s="23" t="s">
        <v>173</v>
      </c>
      <c r="U29" s="23" t="s">
        <v>173</v>
      </c>
      <c r="V29" s="23" t="s">
        <v>173</v>
      </c>
      <c r="W29" s="23" t="s">
        <v>173</v>
      </c>
      <c r="X29" s="23" t="s">
        <v>173</v>
      </c>
      <c r="Y29" s="23" t="s">
        <v>172</v>
      </c>
      <c r="Z29" s="163" t="s">
        <v>173</v>
      </c>
      <c r="AA29" s="23" t="s">
        <v>172</v>
      </c>
      <c r="AB29" s="23" t="s">
        <v>290</v>
      </c>
      <c r="AC29" s="23" t="s">
        <v>290</v>
      </c>
      <c r="AD29" s="23" t="s">
        <v>173</v>
      </c>
      <c r="AE29" s="23" t="s">
        <v>290</v>
      </c>
      <c r="AF29" s="23" t="s">
        <v>172</v>
      </c>
      <c r="AG29" s="23" t="s">
        <v>173</v>
      </c>
      <c r="AH29" s="23" t="s">
        <v>290</v>
      </c>
      <c r="AI29" s="23" t="s">
        <v>172</v>
      </c>
      <c r="AJ29" s="23" t="s">
        <v>172</v>
      </c>
      <c r="AK29" s="163" t="s">
        <v>173</v>
      </c>
      <c r="AL29" s="23" t="s">
        <v>172</v>
      </c>
      <c r="AM29" s="23" t="s">
        <v>172</v>
      </c>
      <c r="AN29" s="23" t="s">
        <v>172</v>
      </c>
      <c r="AO29" s="23" t="s">
        <v>172</v>
      </c>
      <c r="AP29" s="23" t="s">
        <v>172</v>
      </c>
      <c r="AQ29" s="23" t="s">
        <v>172</v>
      </c>
      <c r="AR29" s="23" t="s">
        <v>173</v>
      </c>
      <c r="AS29" s="23" t="s">
        <v>173</v>
      </c>
      <c r="AT29" s="23" t="s">
        <v>172</v>
      </c>
      <c r="AU29" s="23" t="s">
        <v>173</v>
      </c>
      <c r="AV29" s="23" t="s">
        <v>173</v>
      </c>
      <c r="AW29" s="23" t="s">
        <v>173</v>
      </c>
      <c r="AX29" s="23" t="s">
        <v>173</v>
      </c>
      <c r="AY29" s="23" t="s">
        <v>173</v>
      </c>
      <c r="AZ29" s="163" t="s">
        <v>172</v>
      </c>
      <c r="BA29" s="163" t="s">
        <v>172</v>
      </c>
      <c r="BB29" s="163" t="s">
        <v>172</v>
      </c>
      <c r="BC29" s="23" t="s">
        <v>172</v>
      </c>
      <c r="BD29" s="23" t="s">
        <v>172</v>
      </c>
      <c r="BE29" s="23" t="s">
        <v>290</v>
      </c>
      <c r="BF29" s="23" t="s">
        <v>172</v>
      </c>
      <c r="BG29" s="163" t="s">
        <v>290</v>
      </c>
      <c r="BH29" s="23" t="s">
        <v>290</v>
      </c>
      <c r="BI29" s="23" t="s">
        <v>172</v>
      </c>
      <c r="BJ29" s="23" t="s">
        <v>173</v>
      </c>
      <c r="BK29" s="23" t="s">
        <v>173</v>
      </c>
      <c r="BL29" s="23" t="s">
        <v>172</v>
      </c>
      <c r="BM29" s="23" t="s">
        <v>290</v>
      </c>
      <c r="BN29" s="23" t="s">
        <v>172</v>
      </c>
      <c r="BO29" s="23" t="s">
        <v>172</v>
      </c>
      <c r="BP29" s="23" t="s">
        <v>173</v>
      </c>
      <c r="BQ29" s="23" t="s">
        <v>290</v>
      </c>
      <c r="BR29" s="23" t="s">
        <v>172</v>
      </c>
      <c r="BS29" s="23" t="s">
        <v>290</v>
      </c>
      <c r="BT29" s="23" t="s">
        <v>173</v>
      </c>
      <c r="BU29" s="23" t="s">
        <v>290</v>
      </c>
      <c r="BV29" s="23" t="s">
        <v>290</v>
      </c>
      <c r="BW29" s="163" t="s">
        <v>173</v>
      </c>
      <c r="BX29" s="163" t="s">
        <v>173</v>
      </c>
      <c r="BY29" s="23" t="s">
        <v>290</v>
      </c>
      <c r="BZ29" s="23" t="s">
        <v>290</v>
      </c>
      <c r="CA29" s="23" t="s">
        <v>290</v>
      </c>
      <c r="CB29" s="23" t="s">
        <v>290</v>
      </c>
      <c r="CC29" s="23" t="s">
        <v>290</v>
      </c>
      <c r="CD29" s="23" t="s">
        <v>290</v>
      </c>
      <c r="CE29" s="163" t="s">
        <v>290</v>
      </c>
      <c r="CF29" s="163" t="s">
        <v>172</v>
      </c>
      <c r="CG29" s="163" t="s">
        <v>172</v>
      </c>
      <c r="CH29" s="163" t="s">
        <v>290</v>
      </c>
      <c r="CI29" s="163" t="s">
        <v>173</v>
      </c>
    </row>
    <row r="30" spans="1:87" ht="18" x14ac:dyDescent="0.2">
      <c r="A30" s="102"/>
      <c r="B30" s="99"/>
      <c r="C30" s="98"/>
      <c r="D30" s="96" t="s">
        <v>407</v>
      </c>
      <c r="E30" s="16">
        <f t="shared" si="4"/>
        <v>14</v>
      </c>
      <c r="F30" s="16">
        <f t="shared" si="5"/>
        <v>7</v>
      </c>
      <c r="G30" s="23" t="s">
        <v>173</v>
      </c>
      <c r="H30" s="23" t="s">
        <v>173</v>
      </c>
      <c r="I30" s="23" t="s">
        <v>173</v>
      </c>
      <c r="J30" s="23" t="s">
        <v>173</v>
      </c>
      <c r="K30" s="23" t="s">
        <v>173</v>
      </c>
      <c r="L30" s="23" t="s">
        <v>173</v>
      </c>
      <c r="M30" s="23" t="s">
        <v>173</v>
      </c>
      <c r="N30" s="23" t="s">
        <v>173</v>
      </c>
      <c r="O30" s="23" t="s">
        <v>173</v>
      </c>
      <c r="P30" s="23" t="s">
        <v>173</v>
      </c>
      <c r="Q30" s="23" t="s">
        <v>173</v>
      </c>
      <c r="R30" s="23" t="s">
        <v>173</v>
      </c>
      <c r="S30" s="163" t="s">
        <v>173</v>
      </c>
      <c r="T30" s="23" t="s">
        <v>172</v>
      </c>
      <c r="U30" s="23" t="s">
        <v>173</v>
      </c>
      <c r="V30" s="23" t="s">
        <v>290</v>
      </c>
      <c r="W30" s="23" t="s">
        <v>173</v>
      </c>
      <c r="X30" s="23" t="s">
        <v>290</v>
      </c>
      <c r="Y30" s="23" t="s">
        <v>173</v>
      </c>
      <c r="Z30" s="23" t="s">
        <v>290</v>
      </c>
      <c r="AA30" s="23" t="s">
        <v>173</v>
      </c>
      <c r="AB30" s="23" t="s">
        <v>290</v>
      </c>
      <c r="AC30" s="23" t="s">
        <v>290</v>
      </c>
      <c r="AD30" s="23" t="s">
        <v>173</v>
      </c>
      <c r="AE30" s="23" t="s">
        <v>290</v>
      </c>
      <c r="AF30" s="23" t="s">
        <v>173</v>
      </c>
      <c r="AG30" s="23" t="s">
        <v>173</v>
      </c>
      <c r="AH30" s="23" t="s">
        <v>290</v>
      </c>
      <c r="AI30" s="23" t="s">
        <v>172</v>
      </c>
      <c r="AJ30" s="163" t="s">
        <v>173</v>
      </c>
      <c r="AK30" s="163" t="s">
        <v>173</v>
      </c>
      <c r="AL30" s="23" t="s">
        <v>173</v>
      </c>
      <c r="AM30" s="23" t="s">
        <v>173</v>
      </c>
      <c r="AN30" s="23" t="s">
        <v>173</v>
      </c>
      <c r="AO30" s="23" t="s">
        <v>173</v>
      </c>
      <c r="AP30" s="23" t="s">
        <v>173</v>
      </c>
      <c r="AQ30" s="23" t="s">
        <v>173</v>
      </c>
      <c r="AR30" s="23" t="s">
        <v>173</v>
      </c>
      <c r="AS30" s="23" t="s">
        <v>172</v>
      </c>
      <c r="AT30" s="23" t="s">
        <v>173</v>
      </c>
      <c r="AU30" s="23" t="s">
        <v>173</v>
      </c>
      <c r="AV30" s="23" t="s">
        <v>173</v>
      </c>
      <c r="AW30" s="23" t="s">
        <v>173</v>
      </c>
      <c r="AX30" s="23" t="s">
        <v>173</v>
      </c>
      <c r="AY30" s="23" t="s">
        <v>173</v>
      </c>
      <c r="AZ30" s="23" t="s">
        <v>173</v>
      </c>
      <c r="BA30" s="163" t="s">
        <v>172</v>
      </c>
      <c r="BB30" s="163" t="s">
        <v>172</v>
      </c>
      <c r="BC30" s="23" t="s">
        <v>173</v>
      </c>
      <c r="BD30" s="23" t="s">
        <v>172</v>
      </c>
      <c r="BE30" s="23" t="s">
        <v>290</v>
      </c>
      <c r="BF30" s="23" t="s">
        <v>172</v>
      </c>
      <c r="BG30" s="163" t="s">
        <v>290</v>
      </c>
      <c r="BH30" s="23" t="s">
        <v>290</v>
      </c>
      <c r="BI30" s="23" t="s">
        <v>173</v>
      </c>
      <c r="BJ30" s="23" t="s">
        <v>290</v>
      </c>
      <c r="BK30" s="23" t="s">
        <v>173</v>
      </c>
      <c r="BL30" s="23" t="s">
        <v>173</v>
      </c>
      <c r="BM30" s="23" t="s">
        <v>173</v>
      </c>
      <c r="BN30" s="23" t="s">
        <v>173</v>
      </c>
      <c r="BO30" s="23" t="s">
        <v>173</v>
      </c>
      <c r="BP30" s="23" t="s">
        <v>173</v>
      </c>
      <c r="BQ30" s="23" t="s">
        <v>290</v>
      </c>
      <c r="BR30" s="23" t="s">
        <v>173</v>
      </c>
      <c r="BS30" s="23" t="s">
        <v>290</v>
      </c>
      <c r="BT30" s="23" t="s">
        <v>173</v>
      </c>
      <c r="BU30" s="23" t="s">
        <v>173</v>
      </c>
      <c r="BV30" s="23" t="s">
        <v>173</v>
      </c>
      <c r="BW30" s="163" t="s">
        <v>173</v>
      </c>
      <c r="BX30" s="163" t="s">
        <v>173</v>
      </c>
      <c r="BY30" s="163" t="s">
        <v>173</v>
      </c>
      <c r="BZ30" s="23" t="s">
        <v>173</v>
      </c>
      <c r="CA30" s="23" t="s">
        <v>173</v>
      </c>
      <c r="CB30" s="23" t="s">
        <v>173</v>
      </c>
      <c r="CC30" s="23" t="s">
        <v>173</v>
      </c>
      <c r="CD30" s="23" t="s">
        <v>290</v>
      </c>
      <c r="CE30" s="163" t="s">
        <v>173</v>
      </c>
      <c r="CF30" s="163" t="s">
        <v>173</v>
      </c>
      <c r="CG30" s="163" t="s">
        <v>173</v>
      </c>
      <c r="CH30" s="163" t="s">
        <v>173</v>
      </c>
      <c r="CI30" s="163" t="s">
        <v>173</v>
      </c>
    </row>
    <row r="31" spans="1:87" s="4" customFormat="1" ht="18" x14ac:dyDescent="0.2">
      <c r="A31" s="102"/>
      <c r="B31" s="99"/>
      <c r="C31" s="98"/>
      <c r="D31" s="96" t="s">
        <v>1</v>
      </c>
      <c r="E31" s="16">
        <f t="shared" si="4"/>
        <v>23</v>
      </c>
      <c r="F31" s="16">
        <f t="shared" si="5"/>
        <v>34</v>
      </c>
      <c r="G31" s="23" t="s">
        <v>172</v>
      </c>
      <c r="H31" s="23" t="s">
        <v>172</v>
      </c>
      <c r="I31" s="23" t="s">
        <v>173</v>
      </c>
      <c r="J31" s="23" t="s">
        <v>172</v>
      </c>
      <c r="K31" s="23" t="s">
        <v>172</v>
      </c>
      <c r="L31" s="23" t="s">
        <v>172</v>
      </c>
      <c r="M31" s="23" t="s">
        <v>172</v>
      </c>
      <c r="N31" s="23" t="s">
        <v>172</v>
      </c>
      <c r="O31" s="23" t="s">
        <v>172</v>
      </c>
      <c r="P31" s="23" t="s">
        <v>172</v>
      </c>
      <c r="Q31" s="23" t="s">
        <v>172</v>
      </c>
      <c r="R31" s="23" t="s">
        <v>290</v>
      </c>
      <c r="S31" s="23" t="s">
        <v>290</v>
      </c>
      <c r="T31" s="23" t="s">
        <v>173</v>
      </c>
      <c r="U31" s="23" t="s">
        <v>172</v>
      </c>
      <c r="V31" s="23" t="s">
        <v>290</v>
      </c>
      <c r="W31" s="23" t="s">
        <v>172</v>
      </c>
      <c r="X31" s="23" t="s">
        <v>290</v>
      </c>
      <c r="Y31" s="23" t="s">
        <v>172</v>
      </c>
      <c r="Z31" s="23" t="s">
        <v>290</v>
      </c>
      <c r="AA31" s="23" t="s">
        <v>172</v>
      </c>
      <c r="AB31" s="23" t="s">
        <v>290</v>
      </c>
      <c r="AC31" s="23" t="s">
        <v>290</v>
      </c>
      <c r="AD31" s="23" t="s">
        <v>290</v>
      </c>
      <c r="AE31" s="23" t="s">
        <v>173</v>
      </c>
      <c r="AF31" s="23" t="s">
        <v>172</v>
      </c>
      <c r="AG31" s="23" t="s">
        <v>173</v>
      </c>
      <c r="AH31" s="23" t="s">
        <v>173</v>
      </c>
      <c r="AI31" s="23" t="s">
        <v>172</v>
      </c>
      <c r="AJ31" s="163" t="s">
        <v>172</v>
      </c>
      <c r="AK31" s="163" t="s">
        <v>173</v>
      </c>
      <c r="AL31" s="23" t="s">
        <v>173</v>
      </c>
      <c r="AM31" s="23" t="s">
        <v>173</v>
      </c>
      <c r="AN31" s="23" t="s">
        <v>173</v>
      </c>
      <c r="AO31" s="23" t="s">
        <v>172</v>
      </c>
      <c r="AP31" s="23" t="s">
        <v>173</v>
      </c>
      <c r="AQ31" s="23" t="s">
        <v>173</v>
      </c>
      <c r="AR31" s="23" t="s">
        <v>173</v>
      </c>
      <c r="AS31" s="23" t="s">
        <v>173</v>
      </c>
      <c r="AT31" s="23" t="s">
        <v>173</v>
      </c>
      <c r="AU31" s="23" t="s">
        <v>173</v>
      </c>
      <c r="AV31" s="23" t="s">
        <v>172</v>
      </c>
      <c r="AW31" s="23" t="s">
        <v>172</v>
      </c>
      <c r="AX31" s="23" t="s">
        <v>172</v>
      </c>
      <c r="AY31" s="23" t="s">
        <v>290</v>
      </c>
      <c r="AZ31" s="23" t="s">
        <v>172</v>
      </c>
      <c r="BA31" s="163" t="s">
        <v>172</v>
      </c>
      <c r="BB31" s="163" t="s">
        <v>172</v>
      </c>
      <c r="BC31" s="23" t="s">
        <v>172</v>
      </c>
      <c r="BD31" s="23" t="s">
        <v>173</v>
      </c>
      <c r="BE31" s="23" t="s">
        <v>290</v>
      </c>
      <c r="BF31" s="23" t="s">
        <v>172</v>
      </c>
      <c r="BG31" s="163" t="s">
        <v>290</v>
      </c>
      <c r="BH31" s="23" t="s">
        <v>290</v>
      </c>
      <c r="BI31" s="23" t="s">
        <v>172</v>
      </c>
      <c r="BJ31" s="23" t="s">
        <v>290</v>
      </c>
      <c r="BK31" s="23" t="s">
        <v>173</v>
      </c>
      <c r="BL31" s="23" t="s">
        <v>173</v>
      </c>
      <c r="BM31" s="23" t="s">
        <v>290</v>
      </c>
      <c r="BN31" s="23" t="s">
        <v>172</v>
      </c>
      <c r="BO31" s="23" t="s">
        <v>172</v>
      </c>
      <c r="BP31" s="23" t="s">
        <v>290</v>
      </c>
      <c r="BQ31" s="23" t="s">
        <v>290</v>
      </c>
      <c r="BR31" s="23" t="s">
        <v>172</v>
      </c>
      <c r="BS31" s="23" t="s">
        <v>290</v>
      </c>
      <c r="BT31" s="23" t="s">
        <v>172</v>
      </c>
      <c r="BU31" s="23" t="s">
        <v>290</v>
      </c>
      <c r="BV31" s="23" t="s">
        <v>290</v>
      </c>
      <c r="BW31" s="23" t="s">
        <v>172</v>
      </c>
      <c r="BX31" s="163" t="s">
        <v>173</v>
      </c>
      <c r="BY31" s="163" t="s">
        <v>173</v>
      </c>
      <c r="BZ31" s="23" t="s">
        <v>173</v>
      </c>
      <c r="CA31" s="23" t="s">
        <v>173</v>
      </c>
      <c r="CB31" s="23" t="s">
        <v>290</v>
      </c>
      <c r="CC31" s="23" t="s">
        <v>290</v>
      </c>
      <c r="CD31" s="23" t="s">
        <v>290</v>
      </c>
      <c r="CE31" s="163" t="s">
        <v>173</v>
      </c>
      <c r="CF31" s="23" t="s">
        <v>172</v>
      </c>
      <c r="CG31" s="163" t="s">
        <v>172</v>
      </c>
      <c r="CH31" s="23" t="s">
        <v>290</v>
      </c>
      <c r="CI31" s="163" t="s">
        <v>173</v>
      </c>
    </row>
    <row r="32" spans="1:87" s="4" customFormat="1" ht="9" customHeight="1" x14ac:dyDescent="0.2">
      <c r="A32" s="102"/>
      <c r="B32" s="99"/>
      <c r="C32" s="98"/>
      <c r="D32" s="96"/>
      <c r="E32" s="16"/>
      <c r="F32" s="16"/>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row>
    <row r="33" spans="1:87" ht="18" x14ac:dyDescent="0.2">
      <c r="A33" s="102"/>
      <c r="B33" s="99"/>
      <c r="C33" s="98" t="s">
        <v>80</v>
      </c>
      <c r="D33" s="98" t="s">
        <v>0</v>
      </c>
      <c r="E33" s="16">
        <f>COUNTIF(G33:CI33,"x")</f>
        <v>29</v>
      </c>
      <c r="F33" s="16">
        <f>COUNTIF(G33:CI33,"Si")</f>
        <v>49</v>
      </c>
      <c r="G33" s="23" t="s">
        <v>172</v>
      </c>
      <c r="H33" s="23" t="s">
        <v>172</v>
      </c>
      <c r="I33" s="23" t="s">
        <v>172</v>
      </c>
      <c r="J33" s="23" t="s">
        <v>172</v>
      </c>
      <c r="K33" s="23" t="s">
        <v>172</v>
      </c>
      <c r="L33" s="23" t="s">
        <v>172</v>
      </c>
      <c r="M33" s="23" t="s">
        <v>172</v>
      </c>
      <c r="N33" s="23" t="s">
        <v>172</v>
      </c>
      <c r="O33" s="23" t="s">
        <v>172</v>
      </c>
      <c r="P33" s="23" t="s">
        <v>172</v>
      </c>
      <c r="Q33" s="23" t="s">
        <v>172</v>
      </c>
      <c r="R33" s="23" t="s">
        <v>290</v>
      </c>
      <c r="S33" s="163" t="s">
        <v>290</v>
      </c>
      <c r="T33" s="23" t="s">
        <v>172</v>
      </c>
      <c r="U33" s="23" t="s">
        <v>172</v>
      </c>
      <c r="V33" s="163" t="s">
        <v>290</v>
      </c>
      <c r="W33" s="23" t="s">
        <v>172</v>
      </c>
      <c r="X33" s="23" t="s">
        <v>290</v>
      </c>
      <c r="Y33" s="23" t="s">
        <v>172</v>
      </c>
      <c r="Z33" s="23" t="s">
        <v>290</v>
      </c>
      <c r="AA33" s="23" t="s">
        <v>172</v>
      </c>
      <c r="AB33" s="163" t="s">
        <v>290</v>
      </c>
      <c r="AC33" s="23" t="s">
        <v>290</v>
      </c>
      <c r="AD33" s="23" t="s">
        <v>290</v>
      </c>
      <c r="AE33" s="23" t="s">
        <v>290</v>
      </c>
      <c r="AF33" s="23" t="s">
        <v>172</v>
      </c>
      <c r="AG33" s="23" t="s">
        <v>172</v>
      </c>
      <c r="AH33" s="23" t="s">
        <v>290</v>
      </c>
      <c r="AI33" s="23" t="s">
        <v>172</v>
      </c>
      <c r="AJ33" s="23" t="s">
        <v>172</v>
      </c>
      <c r="AK33" s="163" t="s">
        <v>172</v>
      </c>
      <c r="AL33" s="23" t="s">
        <v>172</v>
      </c>
      <c r="AM33" s="23" t="s">
        <v>172</v>
      </c>
      <c r="AN33" s="23" t="s">
        <v>172</v>
      </c>
      <c r="AO33" s="23" t="s">
        <v>172</v>
      </c>
      <c r="AP33" s="23" t="s">
        <v>172</v>
      </c>
      <c r="AQ33" s="23" t="s">
        <v>172</v>
      </c>
      <c r="AR33" s="23" t="s">
        <v>172</v>
      </c>
      <c r="AS33" s="23" t="s">
        <v>172</v>
      </c>
      <c r="AT33" s="23" t="s">
        <v>173</v>
      </c>
      <c r="AU33" s="23" t="s">
        <v>173</v>
      </c>
      <c r="AV33" s="23" t="s">
        <v>172</v>
      </c>
      <c r="AW33" s="23" t="s">
        <v>172</v>
      </c>
      <c r="AX33" s="23" t="s">
        <v>172</v>
      </c>
      <c r="AY33" s="23" t="s">
        <v>290</v>
      </c>
      <c r="AZ33" s="23" t="s">
        <v>172</v>
      </c>
      <c r="BA33" s="23" t="s">
        <v>172</v>
      </c>
      <c r="BB33" s="23" t="s">
        <v>172</v>
      </c>
      <c r="BC33" s="23" t="s">
        <v>172</v>
      </c>
      <c r="BD33" s="23" t="s">
        <v>172</v>
      </c>
      <c r="BE33" s="23" t="s">
        <v>290</v>
      </c>
      <c r="BF33" s="23" t="s">
        <v>172</v>
      </c>
      <c r="BG33" s="163" t="s">
        <v>290</v>
      </c>
      <c r="BH33" s="23" t="s">
        <v>290</v>
      </c>
      <c r="BI33" s="23" t="s">
        <v>172</v>
      </c>
      <c r="BJ33" s="23" t="s">
        <v>290</v>
      </c>
      <c r="BK33" s="23" t="s">
        <v>172</v>
      </c>
      <c r="BL33" s="23" t="s">
        <v>172</v>
      </c>
      <c r="BM33" s="23" t="s">
        <v>290</v>
      </c>
      <c r="BN33" s="23" t="s">
        <v>172</v>
      </c>
      <c r="BO33" s="23" t="s">
        <v>172</v>
      </c>
      <c r="BP33" s="23" t="s">
        <v>290</v>
      </c>
      <c r="BQ33" s="23" t="s">
        <v>290</v>
      </c>
      <c r="BR33" s="23" t="s">
        <v>172</v>
      </c>
      <c r="BS33" s="23" t="s">
        <v>290</v>
      </c>
      <c r="BT33" s="23" t="s">
        <v>172</v>
      </c>
      <c r="BU33" s="23" t="s">
        <v>290</v>
      </c>
      <c r="BV33" s="23" t="s">
        <v>290</v>
      </c>
      <c r="BW33" s="163" t="s">
        <v>172</v>
      </c>
      <c r="BX33" s="23" t="s">
        <v>172</v>
      </c>
      <c r="BY33" s="23" t="s">
        <v>290</v>
      </c>
      <c r="BZ33" s="23" t="s">
        <v>290</v>
      </c>
      <c r="CA33" s="23" t="s">
        <v>290</v>
      </c>
      <c r="CB33" s="23" t="s">
        <v>290</v>
      </c>
      <c r="CC33" s="23" t="s">
        <v>290</v>
      </c>
      <c r="CD33" s="23" t="s">
        <v>290</v>
      </c>
      <c r="CE33" s="23" t="s">
        <v>290</v>
      </c>
      <c r="CF33" s="163" t="s">
        <v>172</v>
      </c>
      <c r="CG33" s="23" t="s">
        <v>172</v>
      </c>
      <c r="CH33" s="23" t="s">
        <v>290</v>
      </c>
      <c r="CI33" s="23" t="s">
        <v>173</v>
      </c>
    </row>
    <row r="34" spans="1:87" ht="18" x14ac:dyDescent="0.2">
      <c r="A34" s="102"/>
      <c r="B34" s="99"/>
      <c r="C34" s="98"/>
      <c r="D34" s="98"/>
      <c r="E34" s="16"/>
      <c r="F34" s="16"/>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row>
    <row r="35" spans="1:87" x14ac:dyDescent="0.2">
      <c r="B35" s="3">
        <f>COUNTIF(B4:B34,"si")</f>
        <v>0</v>
      </c>
      <c r="D35" s="35" t="s">
        <v>33</v>
      </c>
      <c r="E35" s="97">
        <f>SUM(E4:E34)/E3</f>
        <v>17.103448275862068</v>
      </c>
      <c r="F35" s="97">
        <f>SUM(F4:F34)/F3</f>
        <v>14.211538461538462</v>
      </c>
      <c r="G35" s="3">
        <f t="shared" ref="G35:N35" si="6">COUNTIF(G4:G34,"si")</f>
        <v>16</v>
      </c>
      <c r="H35" s="3">
        <f t="shared" si="6"/>
        <v>17</v>
      </c>
      <c r="I35" s="3">
        <f t="shared" si="6"/>
        <v>15</v>
      </c>
      <c r="J35" s="3">
        <f t="shared" si="6"/>
        <v>18</v>
      </c>
      <c r="K35" s="3">
        <f t="shared" si="6"/>
        <v>18</v>
      </c>
      <c r="L35" s="3">
        <f t="shared" si="6"/>
        <v>19</v>
      </c>
      <c r="M35" s="3">
        <f t="shared" si="6"/>
        <v>15</v>
      </c>
      <c r="N35" s="3">
        <f t="shared" si="6"/>
        <v>14</v>
      </c>
      <c r="O35" s="3">
        <f>COUNTIF(O4:O34,"si")</f>
        <v>15</v>
      </c>
      <c r="P35" s="3">
        <f>COUNTIF(P4:P34,"si")</f>
        <v>16</v>
      </c>
      <c r="Q35" s="3">
        <f>COUNTIF(Q4:Q34,"si")</f>
        <v>16</v>
      </c>
      <c r="R35" s="3">
        <f>COUNTIF(R4:R34,"x")</f>
        <v>16</v>
      </c>
      <c r="S35" s="3">
        <f>COUNTIF(S4:S34,"x")</f>
        <v>17</v>
      </c>
      <c r="T35" s="3">
        <f>COUNTIF(T4:T34,"si")</f>
        <v>14</v>
      </c>
      <c r="U35" s="3">
        <f>COUNTIF(U4:U34,"si")</f>
        <v>13</v>
      </c>
      <c r="V35" s="3">
        <f>COUNTIF(V4:V34,"x")</f>
        <v>18</v>
      </c>
      <c r="W35" s="3">
        <f>COUNTIF(W4:W34,"si")</f>
        <v>13</v>
      </c>
      <c r="X35" s="3">
        <f>COUNTIF(X4:X34,"x")</f>
        <v>18</v>
      </c>
      <c r="Y35" s="3">
        <f>COUNTIF(Y4:Y34,"si")</f>
        <v>13</v>
      </c>
      <c r="Z35" s="3">
        <f>COUNTIF(Z4:Z34,"x")</f>
        <v>17</v>
      </c>
      <c r="AA35" s="3">
        <f>COUNTIF(AA4:AA34,"si")</f>
        <v>14</v>
      </c>
      <c r="AB35" s="3">
        <f t="shared" ref="AB35:AH35" si="7">COUNTIF(AB4:AB34,"x")</f>
        <v>16</v>
      </c>
      <c r="AC35" s="3">
        <f t="shared" si="7"/>
        <v>17</v>
      </c>
      <c r="AD35" s="3">
        <f t="shared" si="7"/>
        <v>16</v>
      </c>
      <c r="AE35" s="3">
        <f t="shared" si="7"/>
        <v>16</v>
      </c>
      <c r="AF35" s="3">
        <f>COUNTIF(AF4:AF34,"si")</f>
        <v>11</v>
      </c>
      <c r="AG35" s="3">
        <f>COUNTIF(AG4:AG34,"si")</f>
        <v>10</v>
      </c>
      <c r="AH35" s="3">
        <f t="shared" si="7"/>
        <v>15</v>
      </c>
      <c r="AI35" s="3">
        <f t="shared" ref="AI35:AU35" si="8">COUNTIF(AI4:AI34,"si")</f>
        <v>15</v>
      </c>
      <c r="AJ35" s="3">
        <f t="shared" si="8"/>
        <v>14</v>
      </c>
      <c r="AK35" s="3">
        <f t="shared" si="8"/>
        <v>9</v>
      </c>
      <c r="AL35" s="3">
        <f t="shared" si="8"/>
        <v>14</v>
      </c>
      <c r="AM35" s="3">
        <f t="shared" si="8"/>
        <v>8</v>
      </c>
      <c r="AN35" s="3">
        <f t="shared" si="8"/>
        <v>13</v>
      </c>
      <c r="AO35" s="3">
        <f t="shared" si="8"/>
        <v>18</v>
      </c>
      <c r="AP35" s="3">
        <f t="shared" si="8"/>
        <v>19</v>
      </c>
      <c r="AQ35" s="3">
        <f t="shared" si="8"/>
        <v>15</v>
      </c>
      <c r="AR35" s="3">
        <f t="shared" si="8"/>
        <v>12</v>
      </c>
      <c r="AS35" s="3">
        <f t="shared" si="8"/>
        <v>14</v>
      </c>
      <c r="AT35" s="3">
        <f t="shared" si="8"/>
        <v>13</v>
      </c>
      <c r="AU35" s="3">
        <f t="shared" si="8"/>
        <v>11</v>
      </c>
      <c r="AV35" s="3">
        <f>COUNTIF(AV4:AV34,"si")</f>
        <v>15</v>
      </c>
      <c r="AW35" s="3">
        <f>COUNTIF(AW4:AW34,"si")</f>
        <v>10</v>
      </c>
      <c r="AX35" s="3">
        <f>COUNTIF(AX4:AX34,"si")</f>
        <v>15</v>
      </c>
      <c r="AY35" s="3">
        <f t="shared" ref="AY35" si="9">COUNTIF(AY4:AY34,"x")</f>
        <v>16</v>
      </c>
      <c r="AZ35" s="3">
        <f>COUNTIF(AZ4:AZ34,"si")</f>
        <v>18</v>
      </c>
      <c r="BA35" s="3">
        <f>COUNTIF(BA4:BA34,"si")</f>
        <v>14</v>
      </c>
      <c r="BB35" s="3">
        <f>COUNTIF(BB4:BB34,"si")</f>
        <v>14</v>
      </c>
      <c r="BC35" s="3">
        <f>COUNTIF(BC4:BC34,"si")</f>
        <v>14</v>
      </c>
      <c r="BD35" s="3">
        <f>COUNTIF(BD4:BD34,"si")</f>
        <v>16</v>
      </c>
      <c r="BE35" s="3">
        <f>COUNTIF(BE4:BE34,"x")</f>
        <v>19</v>
      </c>
      <c r="BF35" s="3">
        <f>COUNTIF(BF4:BF34,"si")</f>
        <v>14</v>
      </c>
      <c r="BG35" s="3">
        <f t="shared" ref="BG35:BQ35" si="10">COUNTIF(BG4:BG34,"x")</f>
        <v>18</v>
      </c>
      <c r="BH35" s="3">
        <f t="shared" si="10"/>
        <v>18</v>
      </c>
      <c r="BI35" s="3">
        <f>COUNTIF(BI4:BI34,"si")</f>
        <v>14</v>
      </c>
      <c r="BJ35" s="3">
        <f t="shared" si="10"/>
        <v>17</v>
      </c>
      <c r="BK35" s="3">
        <f>COUNTIF(BK4:BK34,"si")</f>
        <v>13</v>
      </c>
      <c r="BL35" s="3">
        <f>COUNTIF(BL4:BL34,"si")</f>
        <v>15</v>
      </c>
      <c r="BM35" s="3">
        <f t="shared" si="10"/>
        <v>16</v>
      </c>
      <c r="BN35" s="3">
        <f>COUNTIF(BN4:BN34,"si")</f>
        <v>18</v>
      </c>
      <c r="BO35" s="3">
        <f>COUNTIF(BO4:BO34,"si")</f>
        <v>19</v>
      </c>
      <c r="BP35" s="3">
        <f>COUNTIF(BP4:BP34,"x")</f>
        <v>16</v>
      </c>
      <c r="BQ35" s="3">
        <f t="shared" si="10"/>
        <v>16</v>
      </c>
      <c r="BR35" s="3">
        <f>COUNTIF(BR4:BR34,"si")</f>
        <v>12</v>
      </c>
      <c r="BS35" s="3">
        <f>COUNTIF(BS4:BS34,"x")</f>
        <v>17</v>
      </c>
      <c r="BT35" s="3">
        <f>COUNTIF(BT4:BT34,"si")</f>
        <v>17</v>
      </c>
      <c r="BU35" s="3">
        <f>COUNTIF(BU4:BU34,"x")</f>
        <v>15</v>
      </c>
      <c r="BV35" s="3">
        <f>COUNTIF(BV4:BV34,"x")</f>
        <v>16</v>
      </c>
      <c r="BW35" s="3">
        <f>COUNTIF(BW4:BW34,"si")</f>
        <v>11</v>
      </c>
      <c r="BX35" s="3">
        <f>COUNTIF(BX4:BX34,"si")</f>
        <v>17</v>
      </c>
      <c r="BY35" s="3">
        <f>COUNTIF(BY4:BY34,"x")</f>
        <v>17</v>
      </c>
      <c r="BZ35" s="3">
        <f>COUNTIF(BZ4:BZ34,"x")</f>
        <v>18</v>
      </c>
      <c r="CA35" s="3">
        <f>COUNTIF(CA4:CA34,"x")</f>
        <v>17</v>
      </c>
      <c r="CB35" s="3">
        <f>COUNTIF(CB4:CB34,"x")</f>
        <v>19</v>
      </c>
      <c r="CC35" s="3">
        <f t="shared" ref="CC35:CH35" si="11">COUNTIF(CC4:CC34,"x")</f>
        <v>20</v>
      </c>
      <c r="CD35" s="3">
        <f t="shared" si="11"/>
        <v>19</v>
      </c>
      <c r="CE35" s="3">
        <f t="shared" si="11"/>
        <v>17</v>
      </c>
      <c r="CF35" s="3">
        <f>COUNTIF(CF4:CF34,"si")</f>
        <v>14</v>
      </c>
      <c r="CG35" s="3">
        <f>COUNTIF(CG4:CG34,"si")</f>
        <v>17</v>
      </c>
      <c r="CH35" s="3">
        <f t="shared" si="11"/>
        <v>19</v>
      </c>
      <c r="CI35" s="3">
        <f>COUNTIF(CI4:CI34,"si")</f>
        <v>0</v>
      </c>
    </row>
    <row r="36" spans="1:87" x14ac:dyDescent="0.2">
      <c r="B36" s="100">
        <f>B35*75</f>
        <v>0</v>
      </c>
      <c r="E36" s="22"/>
      <c r="F36" s="22"/>
      <c r="G36" s="6"/>
      <c r="H36" s="6"/>
      <c r="I36" s="6"/>
      <c r="J36" s="6"/>
      <c r="K36" s="6"/>
      <c r="L36" s="6"/>
      <c r="M36" s="6"/>
      <c r="N36" s="6"/>
      <c r="O36" s="6"/>
      <c r="P36" s="6"/>
      <c r="Q36" s="6"/>
      <c r="R36" s="6"/>
      <c r="S36" s="6"/>
      <c r="T36" s="6"/>
      <c r="U36" s="6"/>
      <c r="V36" s="6"/>
      <c r="W36" s="6"/>
      <c r="X36" s="6"/>
      <c r="AF36" s="6"/>
      <c r="AG36" s="6"/>
      <c r="AI36" s="6"/>
    </row>
    <row r="37" spans="1:87" s="86" customFormat="1" ht="56.25" customHeight="1" x14ac:dyDescent="0.2">
      <c r="C37" s="87"/>
      <c r="D37" s="87"/>
      <c r="E37" s="132"/>
      <c r="F37" s="132"/>
      <c r="G37" s="11"/>
      <c r="H37" s="11"/>
      <c r="I37" s="11"/>
      <c r="J37" s="11"/>
      <c r="K37" s="11" t="s">
        <v>242</v>
      </c>
      <c r="L37" s="11"/>
      <c r="M37" s="11"/>
      <c r="N37" s="160" t="s">
        <v>325</v>
      </c>
      <c r="O37" s="11"/>
      <c r="P37" s="11"/>
      <c r="Q37" s="160" t="s">
        <v>399</v>
      </c>
      <c r="R37" s="160" t="s">
        <v>396</v>
      </c>
      <c r="S37" s="160" t="s">
        <v>399</v>
      </c>
      <c r="T37" s="160" t="s">
        <v>414</v>
      </c>
      <c r="U37" s="11"/>
      <c r="V37" s="160" t="s">
        <v>419</v>
      </c>
      <c r="W37" s="11"/>
      <c r="X37" s="11"/>
      <c r="Y37" s="160" t="s">
        <v>435</v>
      </c>
      <c r="Z37" s="160" t="s">
        <v>471</v>
      </c>
      <c r="AA37" s="11"/>
      <c r="AB37" s="11"/>
      <c r="AC37" s="171" t="s">
        <v>501</v>
      </c>
      <c r="AD37" s="11"/>
      <c r="AE37" s="171" t="s">
        <v>496</v>
      </c>
      <c r="AF37" s="160"/>
      <c r="AG37" s="160"/>
      <c r="AH37" s="11"/>
      <c r="AI37" s="160"/>
      <c r="AJ37" s="11"/>
      <c r="AK37" s="11"/>
      <c r="AL37" s="11"/>
      <c r="AM37" s="11"/>
      <c r="AN37" s="11"/>
      <c r="AO37" s="11"/>
      <c r="AP37" s="11"/>
      <c r="AQ37" s="11"/>
      <c r="AR37" s="11"/>
      <c r="AS37" s="11"/>
      <c r="AT37" s="11"/>
      <c r="AU37" s="11"/>
      <c r="AV37" s="11"/>
      <c r="AW37" s="11"/>
      <c r="AX37" s="11"/>
      <c r="AY37" s="174" t="s">
        <v>520</v>
      </c>
      <c r="AZ37" s="174" t="s">
        <v>521</v>
      </c>
      <c r="BA37" s="11"/>
      <c r="BB37" s="11"/>
      <c r="BC37" s="11"/>
      <c r="BD37" s="11"/>
      <c r="BE37" s="174" t="s">
        <v>528</v>
      </c>
      <c r="BF37" s="174" t="s">
        <v>530</v>
      </c>
      <c r="BG37" s="11"/>
      <c r="BH37" s="11"/>
      <c r="BI37" s="174"/>
      <c r="BJ37" s="174" t="s">
        <v>546</v>
      </c>
      <c r="BK37" s="174"/>
      <c r="BL37" s="174"/>
      <c r="BM37" s="11"/>
      <c r="BN37" s="174"/>
      <c r="BO37" s="11"/>
      <c r="BP37" s="11"/>
      <c r="BQ37" s="174" t="s">
        <v>574</v>
      </c>
      <c r="BR37" s="11"/>
      <c r="BS37" s="11"/>
      <c r="BT37" s="11"/>
      <c r="BU37" s="11" t="s">
        <v>602</v>
      </c>
      <c r="BV37" s="11"/>
      <c r="BW37" s="11"/>
      <c r="BX37" s="11" t="s">
        <v>618</v>
      </c>
      <c r="BY37" s="11"/>
      <c r="BZ37" s="11"/>
      <c r="CA37" s="11"/>
      <c r="CB37" s="174" t="s">
        <v>661</v>
      </c>
      <c r="CC37" s="174" t="s">
        <v>676</v>
      </c>
      <c r="CD37" s="174" t="s">
        <v>702</v>
      </c>
      <c r="CE37" s="174" t="s">
        <v>707</v>
      </c>
      <c r="CF37" s="174" t="s">
        <v>704</v>
      </c>
      <c r="CG37" s="11"/>
      <c r="CH37" s="11"/>
      <c r="CI37" s="11"/>
    </row>
    <row r="38" spans="1:87" s="86" customFormat="1" ht="36" customHeight="1" x14ac:dyDescent="0.2">
      <c r="C38" s="87"/>
      <c r="D38" s="156" t="s">
        <v>269</v>
      </c>
      <c r="E38" s="132"/>
      <c r="F38" s="132"/>
      <c r="G38" s="11"/>
      <c r="H38" s="11"/>
      <c r="I38" s="11"/>
      <c r="J38" s="11"/>
      <c r="K38" s="11" t="s">
        <v>243</v>
      </c>
      <c r="L38" s="11"/>
      <c r="M38" s="11"/>
      <c r="N38" s="11"/>
      <c r="O38" s="11"/>
      <c r="P38" s="11"/>
      <c r="Q38" s="160" t="s">
        <v>359</v>
      </c>
      <c r="R38" s="11"/>
      <c r="S38" s="11"/>
      <c r="T38" s="11"/>
      <c r="U38" s="11"/>
      <c r="V38" s="160" t="s">
        <v>423</v>
      </c>
      <c r="W38" s="11"/>
      <c r="X38" s="11"/>
      <c r="Y38" s="11"/>
      <c r="Z38" s="11"/>
      <c r="AA38" s="11"/>
      <c r="AB38" s="11"/>
      <c r="AC38" s="11"/>
      <c r="AD38" s="11"/>
      <c r="AE38" s="171" t="s">
        <v>502</v>
      </c>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74" t="s">
        <v>529</v>
      </c>
      <c r="BF38" s="11"/>
      <c r="BG38" s="11"/>
      <c r="BH38" s="11"/>
      <c r="BI38" s="11"/>
      <c r="BJ38" s="11"/>
      <c r="BK38" s="11"/>
      <c r="BL38" s="11"/>
      <c r="BM38" s="11"/>
      <c r="BN38" s="11"/>
      <c r="BO38" s="11"/>
      <c r="BP38" s="11"/>
      <c r="BQ38" s="174" t="s">
        <v>572</v>
      </c>
      <c r="BR38" s="11"/>
      <c r="BS38" s="174" t="s">
        <v>582</v>
      </c>
      <c r="BT38" s="11"/>
      <c r="BU38" s="11"/>
      <c r="BV38" s="11"/>
      <c r="BW38" s="11"/>
      <c r="BX38" s="11"/>
      <c r="BY38" s="11"/>
      <c r="BZ38" s="11"/>
      <c r="CA38" s="11"/>
      <c r="CB38" s="174" t="s">
        <v>664</v>
      </c>
      <c r="CC38" s="11"/>
      <c r="CD38" s="11"/>
      <c r="CE38" s="11"/>
      <c r="CF38" s="174" t="s">
        <v>705</v>
      </c>
      <c r="CG38" s="11"/>
      <c r="CH38" s="11"/>
      <c r="CI38" s="11"/>
    </row>
    <row r="39" spans="1:87" ht="36" customHeight="1" x14ac:dyDescent="0.2">
      <c r="D39" s="157" t="s">
        <v>270</v>
      </c>
      <c r="E39" s="22"/>
      <c r="F39" s="22"/>
      <c r="G39" s="6"/>
      <c r="H39" s="6"/>
      <c r="I39" s="6"/>
      <c r="J39" s="6"/>
      <c r="K39" s="6"/>
      <c r="L39" s="6"/>
      <c r="M39" s="6"/>
      <c r="N39" s="6"/>
      <c r="O39" s="6"/>
      <c r="P39" s="6"/>
      <c r="Q39" s="161" t="s">
        <v>327</v>
      </c>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239" t="s">
        <v>573</v>
      </c>
      <c r="BR39" s="6"/>
      <c r="BS39" s="6"/>
      <c r="BT39" s="6"/>
      <c r="BU39" s="6"/>
      <c r="BV39" s="6"/>
      <c r="BW39" s="6"/>
      <c r="BX39" s="6"/>
      <c r="BY39" s="6"/>
      <c r="BZ39" s="6"/>
      <c r="CA39" s="6"/>
      <c r="CB39" s="239" t="s">
        <v>662</v>
      </c>
      <c r="CC39" s="6"/>
      <c r="CD39" s="6"/>
      <c r="CE39" s="6"/>
      <c r="CF39" s="6"/>
      <c r="CG39" s="6"/>
      <c r="CH39" s="6"/>
      <c r="CI39" s="6"/>
    </row>
  </sheetData>
  <mergeCells count="5">
    <mergeCell ref="F1:F2"/>
    <mergeCell ref="C1:D2"/>
    <mergeCell ref="A1:A2"/>
    <mergeCell ref="B1:B2"/>
    <mergeCell ref="E1:E2"/>
  </mergeCells>
  <phoneticPr fontId="0" type="noConversion"/>
  <conditionalFormatting sqref="P34 K34 K32 Y30 K25 M26:M30 T31 O26:Q28 W26:W27 R26:R30 T27:T29 G27:AA27 AA30 J30:S30 S26:S28 U27:U30 AE26:AE27 AH26 AH29:AH31 AJ27:AJ28 AJ30:AJ31 AK26:AP31 AE29:AE31 V29 X29 Z29 W29:W30 G28:AI28 AQ29:AQ31 AQ26:AR27 AV27:AV28 AV31:AW31 AW26:AY31 BE27:BE31 BJ26 BJ28:BJ31 BM26:BM29 BP26:BP28 BM31 BP31 BQ26:BV31 BX26:CC27 BY28:CC29 CD26:CE29 BZ30:CE31 CH26:CH31">
    <cfRule type="cellIs" dxfId="151" priority="386" stopIfTrue="1" operator="equal">
      <formula>"si"</formula>
    </cfRule>
  </conditionalFormatting>
  <conditionalFormatting sqref="G4:AE27 AH4:AH26 AH29:AH34 AJ14:AJ15 AJ12 AJ23:AJ25 AJ27:AJ28 AJ30:AJ32 AJ34 AJ17 AK10:AM10 AJ6:AO8 AK15:AO15 AL12:AN12 AL11:AM11 AJ9:AM9 AN9:AO11 AK13:AN14 AO12:AO14 AL16:AO18 AL19:AN20 AJ21:AN21 AO19:AO21 AJ4:AP4 AN5:AP5 AP7:AP14 AP23:AP24 AP26:AP31 AK23:AO34 G29:AE34 G28:AI28 AQ7:AQ8 AQ11:AQ14 AQ29:AQ31 AQ4:AR5 AR8:AR9 AR14 AP16:AR16 AQ26:AR27 AP33:AS33 AK22:AQ22 AQ24:AR24 AR22:AU23 AS5:AV5 AV6 AV15 AV17:AV18 AV21:AV25 AV27:AV28 AV31:AV34 AW4:AY34 BE25 BE6 BE11:BE15 BE27:BE32 BE34 BJ5:BJ6 BJ12:BJ15 BJ28:BJ34 BJ23:BJ26 BM4 BM12:BM15 BM17:BM29 BM6:BM9 BM31:BM34 BP19:BP28 BP15 BP12:BP13 BP4 BP6:BP9 BP31:BP34 BO18:BR18 BP17:BR17 BQ19:BR24 BR16:BV16 BS17:BV24 BQ25:BV34 BQ4:BV15 BW7 BW17:BW19 BX15:CE15 BX26:CC27 BY28:CC29 BY10:CE14 BY16:CE16 BX17:CE25 CD26:CE29 BZ30:CE31 BX4:CE9 BX32:CE34 CH4:CH17 CH19:CH34">
    <cfRule type="cellIs" dxfId="150" priority="383" stopIfTrue="1" operator="equal">
      <formula>"si"</formula>
    </cfRule>
    <cfRule type="cellIs" dxfId="149" priority="384" stopIfTrue="1" operator="equal">
      <formula>"ok"</formula>
    </cfRule>
    <cfRule type="cellIs" dxfId="148" priority="385" stopIfTrue="1" operator="equal">
      <formula>"x"</formula>
    </cfRule>
  </conditionalFormatting>
  <conditionalFormatting sqref="G2:AE3 AH2:AH3 AJ2:AO3 AV2 AP3:AV3 AW2:AY3 BE2:BE3 BJ2:BJ3 BM2:BM3 BP2:BV3 BX2:CE3 CH2:CH3">
    <cfRule type="cellIs" dxfId="147" priority="387" stopIfTrue="1" operator="equal">
      <formula>"no"</formula>
    </cfRule>
  </conditionalFormatting>
  <conditionalFormatting sqref="AF26:AF27 AF29:AF31">
    <cfRule type="cellIs" dxfId="146" priority="166" stopIfTrue="1" operator="equal">
      <formula>"si"</formula>
    </cfRule>
  </conditionalFormatting>
  <conditionalFormatting sqref="AF4:AF27 AG17 AF29:AF34">
    <cfRule type="cellIs" dxfId="145" priority="163" stopIfTrue="1" operator="equal">
      <formula>"si"</formula>
    </cfRule>
    <cfRule type="cellIs" dxfId="144" priority="164" stopIfTrue="1" operator="equal">
      <formula>"ok"</formula>
    </cfRule>
    <cfRule type="cellIs" dxfId="143" priority="165" stopIfTrue="1" operator="equal">
      <formula>"x"</formula>
    </cfRule>
  </conditionalFormatting>
  <conditionalFormatting sqref="AF2:AF3">
    <cfRule type="cellIs" dxfId="142" priority="167" stopIfTrue="1" operator="equal">
      <formula>"no"</formula>
    </cfRule>
  </conditionalFormatting>
  <conditionalFormatting sqref="AG26:AG27 AH27 AG29:AG31">
    <cfRule type="cellIs" dxfId="141" priority="161" stopIfTrue="1" operator="equal">
      <formula>"si"</formula>
    </cfRule>
  </conditionalFormatting>
  <conditionalFormatting sqref="AG4:AG16 AG18:AG27 AH27 AG29:AG34">
    <cfRule type="cellIs" dxfId="140" priority="158" stopIfTrue="1" operator="equal">
      <formula>"si"</formula>
    </cfRule>
    <cfRule type="cellIs" dxfId="139" priority="159" stopIfTrue="1" operator="equal">
      <formula>"ok"</formula>
    </cfRule>
    <cfRule type="cellIs" dxfId="138" priority="160" stopIfTrue="1" operator="equal">
      <formula>"x"</formula>
    </cfRule>
  </conditionalFormatting>
  <conditionalFormatting sqref="AG2:AG3">
    <cfRule type="cellIs" dxfId="137" priority="162" stopIfTrue="1" operator="equal">
      <formula>"no"</formula>
    </cfRule>
  </conditionalFormatting>
  <conditionalFormatting sqref="AI26:AI27 AJ26 AJ29 AI29:AI31">
    <cfRule type="cellIs" dxfId="136" priority="153" stopIfTrue="1" operator="equal">
      <formula>"si"</formula>
    </cfRule>
  </conditionalFormatting>
  <conditionalFormatting sqref="AI4:AI27 AJ13 AJ10:AJ11 AJ26 AJ29 AJ33 AJ22 AJ18:AK20 AJ16:AK16 AK11:AK12 AK17:AK18 AJ5:AM5 AI29:AI34">
    <cfRule type="cellIs" dxfId="135" priority="150" stopIfTrue="1" operator="equal">
      <formula>"si"</formula>
    </cfRule>
    <cfRule type="cellIs" dxfId="134" priority="151" stopIfTrue="1" operator="equal">
      <formula>"ok"</formula>
    </cfRule>
    <cfRule type="cellIs" dxfId="133" priority="152" stopIfTrue="1" operator="equal">
      <formula>"x"</formula>
    </cfRule>
  </conditionalFormatting>
  <conditionalFormatting sqref="AI2:AI3">
    <cfRule type="cellIs" dxfId="132" priority="154" stopIfTrue="1" operator="equal">
      <formula>"no"</formula>
    </cfRule>
  </conditionalFormatting>
  <conditionalFormatting sqref="AR28:AR31 AS29 AS31 AQ28:AT28">
    <cfRule type="cellIs" dxfId="131" priority="148" stopIfTrue="1" operator="equal">
      <formula>"si"</formula>
    </cfRule>
  </conditionalFormatting>
  <conditionalFormatting sqref="AP6:AR6 AP15:AR15 AQ10:AR10 AP25:AR25 AQ23 AP32:AR32 AP34:AR34 AQ9 AR10:AR13 AP17:AR21 AR28:AR31 AS29 AS31 AQ28:AT28 AR7:AU7 AS10:AV12">
    <cfRule type="cellIs" dxfId="130" priority="145" stopIfTrue="1" operator="equal">
      <formula>"si"</formula>
    </cfRule>
    <cfRule type="cellIs" dxfId="129" priority="146" stopIfTrue="1" operator="equal">
      <formula>"ok"</formula>
    </cfRule>
    <cfRule type="cellIs" dxfId="128" priority="147" stopIfTrue="1" operator="equal">
      <formula>"x"</formula>
    </cfRule>
  </conditionalFormatting>
  <conditionalFormatting sqref="AP2:AR2">
    <cfRule type="cellIs" dxfId="127" priority="149" stopIfTrue="1" operator="equal">
      <formula>"no"</formula>
    </cfRule>
  </conditionalFormatting>
  <conditionalFormatting sqref="AT29 AS30:AT30 AT31 AS26:AT27 AU26:AU31 AV26 AV29:AV30">
    <cfRule type="cellIs" dxfId="126" priority="143" stopIfTrue="1" operator="equal">
      <formula>"si"</formula>
    </cfRule>
  </conditionalFormatting>
  <conditionalFormatting sqref="AS6:AU6 AT31 AS34:AU34 AS30:AT30 AS32:AU32 AT29 AS24:AT27 AT33:AU33 AU24:AU31 AS13:AU21 AS4:AV4 AS8:AV9 AV7 AV13:AV14 AV16 AV19:AV20 AV26 AV29:AV30">
    <cfRule type="cellIs" dxfId="125" priority="140" stopIfTrue="1" operator="equal">
      <formula>"si"</formula>
    </cfRule>
    <cfRule type="cellIs" dxfId="124" priority="141" stopIfTrue="1" operator="equal">
      <formula>"ok"</formula>
    </cfRule>
    <cfRule type="cellIs" dxfId="123" priority="142" stopIfTrue="1" operator="equal">
      <formula>"x"</formula>
    </cfRule>
  </conditionalFormatting>
  <conditionalFormatting sqref="AT2:AU2">
    <cfRule type="cellIs" dxfId="122" priority="144" stopIfTrue="1" operator="equal">
      <formula>"no"</formula>
    </cfRule>
  </conditionalFormatting>
  <conditionalFormatting sqref="AS2">
    <cfRule type="cellIs" dxfId="121" priority="139" stopIfTrue="1" operator="equal">
      <formula>"no"</formula>
    </cfRule>
  </conditionalFormatting>
  <conditionalFormatting sqref="AZ26:AZ31 BA28:BA31">
    <cfRule type="cellIs" dxfId="120" priority="137" stopIfTrue="1" operator="equal">
      <formula>"si"</formula>
    </cfRule>
  </conditionalFormatting>
  <conditionalFormatting sqref="AZ4:AZ34 BA4 BA7:BA9 BA24 BA33 BA12:BA13 BA19:BA20 BA28:BA31 BE7:BE10 BE16:BE21 BE23:BE24 BE4:BE5 BG16 BG18 BG10:BG11">
    <cfRule type="cellIs" dxfId="119" priority="134" stopIfTrue="1" operator="equal">
      <formula>"si"</formula>
    </cfRule>
    <cfRule type="cellIs" dxfId="118" priority="135" stopIfTrue="1" operator="equal">
      <formula>"ok"</formula>
    </cfRule>
    <cfRule type="cellIs" dxfId="117" priority="136" stopIfTrue="1" operator="equal">
      <formula>"x"</formula>
    </cfRule>
  </conditionalFormatting>
  <conditionalFormatting sqref="AZ2:AZ3">
    <cfRule type="cellIs" dxfId="116" priority="138" stopIfTrue="1" operator="equal">
      <formula>"no"</formula>
    </cfRule>
  </conditionalFormatting>
  <conditionalFormatting sqref="BA26:BA27">
    <cfRule type="cellIs" dxfId="115" priority="132" stopIfTrue="1" operator="equal">
      <formula>"si"</formula>
    </cfRule>
  </conditionalFormatting>
  <conditionalFormatting sqref="BA5:BA6 BA10:BA11 BA14:BA18 BA21:BA23 BA25:BA27 BA32 BA34">
    <cfRule type="cellIs" dxfId="114" priority="129" stopIfTrue="1" operator="equal">
      <formula>"si"</formula>
    </cfRule>
    <cfRule type="cellIs" dxfId="113" priority="130" stopIfTrue="1" operator="equal">
      <formula>"ok"</formula>
    </cfRule>
    <cfRule type="cellIs" dxfId="112" priority="131" stopIfTrue="1" operator="equal">
      <formula>"x"</formula>
    </cfRule>
  </conditionalFormatting>
  <conditionalFormatting sqref="BA2:BA3">
    <cfRule type="cellIs" dxfId="111" priority="133" stopIfTrue="1" operator="equal">
      <formula>"no"</formula>
    </cfRule>
  </conditionalFormatting>
  <conditionalFormatting sqref="BC33:BD33">
    <cfRule type="cellIs" dxfId="110" priority="112" stopIfTrue="1" operator="equal">
      <formula>"si"</formula>
    </cfRule>
    <cfRule type="cellIs" dxfId="109" priority="113" stopIfTrue="1" operator="equal">
      <formula>"ok"</formula>
    </cfRule>
    <cfRule type="cellIs" dxfId="108" priority="114" stopIfTrue="1" operator="equal">
      <formula>"x"</formula>
    </cfRule>
  </conditionalFormatting>
  <conditionalFormatting sqref="BC26:BC31 BD28:BD30">
    <cfRule type="cellIs" dxfId="107" priority="110" stopIfTrue="1" operator="equal">
      <formula>"si"</formula>
    </cfRule>
  </conditionalFormatting>
  <conditionalFormatting sqref="BC34 BC4:BC32 BD4 BD12:BD14 BD28:BD30 BD23:BD24 BD19:BD20 BD6:BD9">
    <cfRule type="cellIs" dxfId="106" priority="107" stopIfTrue="1" operator="equal">
      <formula>"si"</formula>
    </cfRule>
    <cfRule type="cellIs" dxfId="105" priority="108" stopIfTrue="1" operator="equal">
      <formula>"ok"</formula>
    </cfRule>
    <cfRule type="cellIs" dxfId="104" priority="109" stopIfTrue="1" operator="equal">
      <formula>"x"</formula>
    </cfRule>
  </conditionalFormatting>
  <conditionalFormatting sqref="BC2:BC3 BD3">
    <cfRule type="cellIs" dxfId="103" priority="111" stopIfTrue="1" operator="equal">
      <formula>"no"</formula>
    </cfRule>
  </conditionalFormatting>
  <conditionalFormatting sqref="BE33">
    <cfRule type="cellIs" dxfId="102" priority="104" stopIfTrue="1" operator="equal">
      <formula>"si"</formula>
    </cfRule>
    <cfRule type="cellIs" dxfId="101" priority="105" stopIfTrue="1" operator="equal">
      <formula>"ok"</formula>
    </cfRule>
    <cfRule type="cellIs" dxfId="100" priority="106" stopIfTrue="1" operator="equal">
      <formula>"x"</formula>
    </cfRule>
  </conditionalFormatting>
  <conditionalFormatting sqref="BD26:BD27 BD31 BE26">
    <cfRule type="cellIs" dxfId="99" priority="102" stopIfTrue="1" operator="equal">
      <formula>"si"</formula>
    </cfRule>
  </conditionalFormatting>
  <conditionalFormatting sqref="BD34 BD5 BD15:BD18 BD25:BD27 BD10:BD11 BD31:BD32 BD21:BD22 BE26 BE22 BG22">
    <cfRule type="cellIs" dxfId="98" priority="99" stopIfTrue="1" operator="equal">
      <formula>"si"</formula>
    </cfRule>
    <cfRule type="cellIs" dxfId="97" priority="100" stopIfTrue="1" operator="equal">
      <formula>"ok"</formula>
    </cfRule>
    <cfRule type="cellIs" dxfId="96" priority="101" stopIfTrue="1" operator="equal">
      <formula>"x"</formula>
    </cfRule>
  </conditionalFormatting>
  <conditionalFormatting sqref="BD2">
    <cfRule type="cellIs" dxfId="95" priority="103" stopIfTrue="1" operator="equal">
      <formula>"no"</formula>
    </cfRule>
  </conditionalFormatting>
  <conditionalFormatting sqref="BB28:BB31">
    <cfRule type="cellIs" dxfId="94" priority="98" stopIfTrue="1" operator="equal">
      <formula>"si"</formula>
    </cfRule>
  </conditionalFormatting>
  <conditionalFormatting sqref="BB7:BB8 BB28:BB31 BB19:BB20 BB12:BB14 BB33 BB23:BB24">
    <cfRule type="cellIs" dxfId="93" priority="95" stopIfTrue="1" operator="equal">
      <formula>"si"</formula>
    </cfRule>
    <cfRule type="cellIs" dxfId="92" priority="96" stopIfTrue="1" operator="equal">
      <formula>"ok"</formula>
    </cfRule>
    <cfRule type="cellIs" dxfId="91" priority="97" stopIfTrue="1" operator="equal">
      <formula>"x"</formula>
    </cfRule>
  </conditionalFormatting>
  <conditionalFormatting sqref="BB26:BB27">
    <cfRule type="cellIs" dxfId="90" priority="93" stopIfTrue="1" operator="equal">
      <formula>"si"</formula>
    </cfRule>
  </conditionalFormatting>
  <conditionalFormatting sqref="BB4:BB6 BB25:BB27 BB9:BB11 BB34 BB32 BB15:BB18 BB21:BB22">
    <cfRule type="cellIs" dxfId="89" priority="90" stopIfTrue="1" operator="equal">
      <formula>"si"</formula>
    </cfRule>
    <cfRule type="cellIs" dxfId="88" priority="91" stopIfTrue="1" operator="equal">
      <formula>"ok"</formula>
    </cfRule>
    <cfRule type="cellIs" dxfId="87" priority="92" stopIfTrue="1" operator="equal">
      <formula>"x"</formula>
    </cfRule>
  </conditionalFormatting>
  <conditionalFormatting sqref="BB2:BB3">
    <cfRule type="cellIs" dxfId="86" priority="94" stopIfTrue="1" operator="equal">
      <formula>"no"</formula>
    </cfRule>
  </conditionalFormatting>
  <conditionalFormatting sqref="BG29:BG31 BG26:BG27">
    <cfRule type="cellIs" dxfId="85" priority="88" stopIfTrue="1" operator="equal">
      <formula>"si"</formula>
    </cfRule>
  </conditionalFormatting>
  <conditionalFormatting sqref="BG4:BG8 BG17 BG12:BG15 BG19:BG20 BG29:BG34 BG24:BG27">
    <cfRule type="cellIs" dxfId="84" priority="85" stopIfTrue="1" operator="equal">
      <formula>"si"</formula>
    </cfRule>
    <cfRule type="cellIs" dxfId="83" priority="86" stopIfTrue="1" operator="equal">
      <formula>"ok"</formula>
    </cfRule>
    <cfRule type="cellIs" dxfId="82" priority="87" stopIfTrue="1" operator="equal">
      <formula>"x"</formula>
    </cfRule>
  </conditionalFormatting>
  <conditionalFormatting sqref="BG3">
    <cfRule type="cellIs" dxfId="81" priority="89" stopIfTrue="1" operator="equal">
      <formula>"no"</formula>
    </cfRule>
  </conditionalFormatting>
  <conditionalFormatting sqref="BG28 BH26:BH31">
    <cfRule type="cellIs" dxfId="80" priority="83" stopIfTrue="1" operator="equal">
      <formula>"si"</formula>
    </cfRule>
  </conditionalFormatting>
  <conditionalFormatting sqref="BG9 BG21:BH21 BG28 BH4:BH34 BJ4 BJ17 BJ7:BJ9 BJ19:BJ22">
    <cfRule type="cellIs" dxfId="79" priority="80" stopIfTrue="1" operator="equal">
      <formula>"si"</formula>
    </cfRule>
    <cfRule type="cellIs" dxfId="78" priority="81" stopIfTrue="1" operator="equal">
      <formula>"ok"</formula>
    </cfRule>
    <cfRule type="cellIs" dxfId="77" priority="82" stopIfTrue="1" operator="equal">
      <formula>"x"</formula>
    </cfRule>
  </conditionalFormatting>
  <conditionalFormatting sqref="BH3 BG2">
    <cfRule type="cellIs" dxfId="76" priority="84" stopIfTrue="1" operator="equal">
      <formula>"no"</formula>
    </cfRule>
  </conditionalFormatting>
  <conditionalFormatting sqref="BF33">
    <cfRule type="cellIs" dxfId="75" priority="77" stopIfTrue="1" operator="equal">
      <formula>"si"</formula>
    </cfRule>
    <cfRule type="cellIs" dxfId="74" priority="78" stopIfTrue="1" operator="equal">
      <formula>"ok"</formula>
    </cfRule>
    <cfRule type="cellIs" dxfId="73" priority="79" stopIfTrue="1" operator="equal">
      <formula>"x"</formula>
    </cfRule>
  </conditionalFormatting>
  <conditionalFormatting sqref="BF26:BF31">
    <cfRule type="cellIs" dxfId="72" priority="75" stopIfTrue="1" operator="equal">
      <formula>"si"</formula>
    </cfRule>
  </conditionalFormatting>
  <conditionalFormatting sqref="BF34 BF4:BF32 BG23">
    <cfRule type="cellIs" dxfId="71" priority="72" stopIfTrue="1" operator="equal">
      <formula>"si"</formula>
    </cfRule>
    <cfRule type="cellIs" dxfId="70" priority="73" stopIfTrue="1" operator="equal">
      <formula>"ok"</formula>
    </cfRule>
    <cfRule type="cellIs" dxfId="69" priority="74" stopIfTrue="1" operator="equal">
      <formula>"x"</formula>
    </cfRule>
  </conditionalFormatting>
  <conditionalFormatting sqref="BF2:BF3">
    <cfRule type="cellIs" dxfId="68" priority="76" stopIfTrue="1" operator="equal">
      <formula>"no"</formula>
    </cfRule>
  </conditionalFormatting>
  <conditionalFormatting sqref="BH2">
    <cfRule type="cellIs" dxfId="67" priority="71" stopIfTrue="1" operator="equal">
      <formula>"no"</formula>
    </cfRule>
  </conditionalFormatting>
  <conditionalFormatting sqref="BI33">
    <cfRule type="cellIs" dxfId="66" priority="68" stopIfTrue="1" operator="equal">
      <formula>"si"</formula>
    </cfRule>
    <cfRule type="cellIs" dxfId="65" priority="69" stopIfTrue="1" operator="equal">
      <formula>"ok"</formula>
    </cfRule>
    <cfRule type="cellIs" dxfId="64" priority="70" stopIfTrue="1" operator="equal">
      <formula>"x"</formula>
    </cfRule>
  </conditionalFormatting>
  <conditionalFormatting sqref="BI26:BI31">
    <cfRule type="cellIs" dxfId="63" priority="66" stopIfTrue="1" operator="equal">
      <formula>"si"</formula>
    </cfRule>
  </conditionalFormatting>
  <conditionalFormatting sqref="BI34 BI4:BI32 BJ16 BJ18 BJ10:BJ11">
    <cfRule type="cellIs" dxfId="62" priority="63" stopIfTrue="1" operator="equal">
      <formula>"si"</formula>
    </cfRule>
    <cfRule type="cellIs" dxfId="61" priority="64" stopIfTrue="1" operator="equal">
      <formula>"ok"</formula>
    </cfRule>
    <cfRule type="cellIs" dxfId="60" priority="65" stopIfTrue="1" operator="equal">
      <formula>"x"</formula>
    </cfRule>
  </conditionalFormatting>
  <conditionalFormatting sqref="BI2:BI3">
    <cfRule type="cellIs" dxfId="59" priority="67" stopIfTrue="1" operator="equal">
      <formula>"no"</formula>
    </cfRule>
  </conditionalFormatting>
  <conditionalFormatting sqref="BK33:BL33">
    <cfRule type="cellIs" dxfId="58" priority="60" stopIfTrue="1" operator="equal">
      <formula>"si"</formula>
    </cfRule>
    <cfRule type="cellIs" dxfId="57" priority="61" stopIfTrue="1" operator="equal">
      <formula>"ok"</formula>
    </cfRule>
    <cfRule type="cellIs" dxfId="56" priority="62" stopIfTrue="1" operator="equal">
      <formula>"x"</formula>
    </cfRule>
  </conditionalFormatting>
  <conditionalFormatting sqref="BK26:BK31 BJ27 BL26:BL27">
    <cfRule type="cellIs" dxfId="55" priority="58" stopIfTrue="1" operator="equal">
      <formula>"si"</formula>
    </cfRule>
  </conditionalFormatting>
  <conditionalFormatting sqref="BK34 BK4:BK32 BJ27 BL4 BL19:BL24 BL26:BL27">
    <cfRule type="cellIs" dxfId="54" priority="55" stopIfTrue="1" operator="equal">
      <formula>"si"</formula>
    </cfRule>
    <cfRule type="cellIs" dxfId="53" priority="56" stopIfTrue="1" operator="equal">
      <formula>"ok"</formula>
    </cfRule>
    <cfRule type="cellIs" dxfId="52" priority="57" stopIfTrue="1" operator="equal">
      <formula>"x"</formula>
    </cfRule>
  </conditionalFormatting>
  <conditionalFormatting sqref="BK2:BK3">
    <cfRule type="cellIs" dxfId="51" priority="59" stopIfTrue="1" operator="equal">
      <formula>"no"</formula>
    </cfRule>
  </conditionalFormatting>
  <conditionalFormatting sqref="BL28:BL31 BM30">
    <cfRule type="cellIs" dxfId="50" priority="50" stopIfTrue="1" operator="equal">
      <formula>"si"</formula>
    </cfRule>
  </conditionalFormatting>
  <conditionalFormatting sqref="BL34 BM16 BM5 BL5:BL18 BL25 BL28:BL32 BM10:BM11 BM30">
    <cfRule type="cellIs" dxfId="49" priority="47" stopIfTrue="1" operator="equal">
      <formula>"si"</formula>
    </cfRule>
    <cfRule type="cellIs" dxfId="48" priority="48" stopIfTrue="1" operator="equal">
      <formula>"ok"</formula>
    </cfRule>
    <cfRule type="cellIs" dxfId="47" priority="49" stopIfTrue="1" operator="equal">
      <formula>"x"</formula>
    </cfRule>
  </conditionalFormatting>
  <conditionalFormatting sqref="BL2:BL3">
    <cfRule type="cellIs" dxfId="46" priority="51" stopIfTrue="1" operator="equal">
      <formula>"no"</formula>
    </cfRule>
  </conditionalFormatting>
  <conditionalFormatting sqref="BN33:BO33">
    <cfRule type="cellIs" dxfId="45" priority="44" stopIfTrue="1" operator="equal">
      <formula>"si"</formula>
    </cfRule>
    <cfRule type="cellIs" dxfId="44" priority="45" stopIfTrue="1" operator="equal">
      <formula>"ok"</formula>
    </cfRule>
    <cfRule type="cellIs" dxfId="43" priority="46" stopIfTrue="1" operator="equal">
      <formula>"x"</formula>
    </cfRule>
  </conditionalFormatting>
  <conditionalFormatting sqref="BN26:BO31 BP29:BP30">
    <cfRule type="cellIs" dxfId="42" priority="43" stopIfTrue="1" operator="equal">
      <formula>"si"</formula>
    </cfRule>
  </conditionalFormatting>
  <conditionalFormatting sqref="BN26:BO31 BP29:BP30">
    <cfRule type="cellIs" dxfId="41" priority="40" stopIfTrue="1" operator="equal">
      <formula>"si"</formula>
    </cfRule>
    <cfRule type="cellIs" dxfId="40" priority="41" stopIfTrue="1" operator="equal">
      <formula>"ok"</formula>
    </cfRule>
    <cfRule type="cellIs" dxfId="39" priority="42" stopIfTrue="1" operator="equal">
      <formula>"x"</formula>
    </cfRule>
  </conditionalFormatting>
  <conditionalFormatting sqref="BN34 BN32 BN4:BN25 BO12:BO13 BO4:BO5 BO16:BO17 BO14:BP14 BO10:BP11 BO7:BO9 BO19:BO22 BP5 BP16:BQ16">
    <cfRule type="cellIs" dxfId="38" priority="35" stopIfTrue="1" operator="equal">
      <formula>"si"</formula>
    </cfRule>
    <cfRule type="cellIs" dxfId="37" priority="36" stopIfTrue="1" operator="equal">
      <formula>"ok"</formula>
    </cfRule>
    <cfRule type="cellIs" dxfId="36" priority="37" stopIfTrue="1" operator="equal">
      <formula>"x"</formula>
    </cfRule>
  </conditionalFormatting>
  <conditionalFormatting sqref="BN2:BN3 BO3">
    <cfRule type="cellIs" dxfId="35" priority="39" stopIfTrue="1" operator="equal">
      <formula>"no"</formula>
    </cfRule>
  </conditionalFormatting>
  <conditionalFormatting sqref="BO6 BO34 BO15 BO32 BO23:BO25">
    <cfRule type="cellIs" dxfId="34" priority="25" stopIfTrue="1" operator="equal">
      <formula>"si"</formula>
    </cfRule>
    <cfRule type="cellIs" dxfId="33" priority="26" stopIfTrue="1" operator="equal">
      <formula>"ok"</formula>
    </cfRule>
    <cfRule type="cellIs" dxfId="32" priority="27" stopIfTrue="1" operator="equal">
      <formula>"x"</formula>
    </cfRule>
  </conditionalFormatting>
  <conditionalFormatting sqref="BO2">
    <cfRule type="cellIs" dxfId="31" priority="29" stopIfTrue="1" operator="equal">
      <formula>"no"</formula>
    </cfRule>
  </conditionalFormatting>
  <conditionalFormatting sqref="BW4:BW6 BW20:BW34 BW8:BW16 BX10:BX14 BX16 BX28:BX31 BY30:BY31">
    <cfRule type="cellIs" dxfId="30" priority="19" stopIfTrue="1" operator="equal">
      <formula>"si"</formula>
    </cfRule>
    <cfRule type="cellIs" dxfId="29" priority="20" stopIfTrue="1" operator="equal">
      <formula>"ok"</formula>
    </cfRule>
    <cfRule type="cellIs" dxfId="28" priority="21" stopIfTrue="1" operator="equal">
      <formula>"x"</formula>
    </cfRule>
  </conditionalFormatting>
  <conditionalFormatting sqref="BW26:BW31 BX28:BX31 BY30:BY31">
    <cfRule type="cellIs" dxfId="27" priority="22" stopIfTrue="1" operator="equal">
      <formula>"si"</formula>
    </cfRule>
  </conditionalFormatting>
  <conditionalFormatting sqref="BW2:BW3">
    <cfRule type="cellIs" dxfId="26" priority="23" stopIfTrue="1" operator="equal">
      <formula>"no"</formula>
    </cfRule>
  </conditionalFormatting>
  <conditionalFormatting sqref="CG15 CG32:CG34 CG4:CG6 CF4 CF21 CF23 CG21:CG25 CF17:CG19 CH18">
    <cfRule type="cellIs" dxfId="25" priority="14" stopIfTrue="1" operator="equal">
      <formula>"si"</formula>
    </cfRule>
    <cfRule type="cellIs" dxfId="24" priority="15" stopIfTrue="1" operator="equal">
      <formula>"ok"</formula>
    </cfRule>
    <cfRule type="cellIs" dxfId="23" priority="16" stopIfTrue="1" operator="equal">
      <formula>"x"</formula>
    </cfRule>
  </conditionalFormatting>
  <conditionalFormatting sqref="CG2:CG3">
    <cfRule type="cellIs" dxfId="22" priority="18" stopIfTrue="1" operator="equal">
      <formula>"no"</formula>
    </cfRule>
  </conditionalFormatting>
  <conditionalFormatting sqref="CG16 CG26:CG31 CF5:CF16 CF22 CF24:CF34 CG7:CG14 CF20:CG20">
    <cfRule type="cellIs" dxfId="21" priority="9" stopIfTrue="1" operator="equal">
      <formula>"si"</formula>
    </cfRule>
    <cfRule type="cellIs" dxfId="20" priority="10" stopIfTrue="1" operator="equal">
      <formula>"ok"</formula>
    </cfRule>
    <cfRule type="cellIs" dxfId="19" priority="11" stopIfTrue="1" operator="equal">
      <formula>"x"</formula>
    </cfRule>
  </conditionalFormatting>
  <conditionalFormatting sqref="CF26:CG31">
    <cfRule type="cellIs" dxfId="18" priority="12" stopIfTrue="1" operator="equal">
      <formula>"si"</formula>
    </cfRule>
  </conditionalFormatting>
  <conditionalFormatting sqref="CF2:CF3">
    <cfRule type="cellIs" dxfId="17" priority="13" stopIfTrue="1" operator="equal">
      <formula>"no"</formula>
    </cfRule>
  </conditionalFormatting>
  <conditionalFormatting sqref="CI15 CI32:CI34 CI4:CI6 CI18:CI25">
    <cfRule type="cellIs" dxfId="16" priority="5" stopIfTrue="1" operator="equal">
      <formula>"si"</formula>
    </cfRule>
    <cfRule type="cellIs" dxfId="15" priority="6" stopIfTrue="1" operator="equal">
      <formula>"ok"</formula>
    </cfRule>
    <cfRule type="cellIs" dxfId="14" priority="7" stopIfTrue="1" operator="equal">
      <formula>"x"</formula>
    </cfRule>
  </conditionalFormatting>
  <conditionalFormatting sqref="CI2:CI3">
    <cfRule type="cellIs" dxfId="13" priority="8" stopIfTrue="1" operator="equal">
      <formula>"no"</formula>
    </cfRule>
  </conditionalFormatting>
  <conditionalFormatting sqref="CI7:CI14 CI16:CI17 CI26:CI31">
    <cfRule type="cellIs" dxfId="12" priority="1" stopIfTrue="1" operator="equal">
      <formula>"si"</formula>
    </cfRule>
    <cfRule type="cellIs" dxfId="11" priority="2" stopIfTrue="1" operator="equal">
      <formula>"ok"</formula>
    </cfRule>
    <cfRule type="cellIs" dxfId="10" priority="3" stopIfTrue="1" operator="equal">
      <formula>"x"</formula>
    </cfRule>
  </conditionalFormatting>
  <conditionalFormatting sqref="CI26:CI31">
    <cfRule type="cellIs" dxfId="9" priority="4" stopIfTrue="1" operator="equal">
      <formula>"si"</formula>
    </cfRule>
  </conditionalFormatting>
  <printOptions horizontalCentered="1" verticalCentered="1"/>
  <pageMargins left="0" right="0" top="0" bottom="0" header="0" footer="0"/>
  <pageSetup paperSize="9" scale="4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D1:L73"/>
  <sheetViews>
    <sheetView topLeftCell="A25" workbookViewId="0">
      <selection activeCell="J24" sqref="J24:L48"/>
    </sheetView>
  </sheetViews>
  <sheetFormatPr defaultRowHeight="12.75" x14ac:dyDescent="0.2"/>
  <cols>
    <col min="1" max="1" width="8.28515625" customWidth="1"/>
    <col min="11" max="11" width="17.140625" customWidth="1"/>
    <col min="12" max="12" width="64.42578125" customWidth="1"/>
  </cols>
  <sheetData>
    <row r="1" spans="4:12" ht="13.5" thickBot="1" x14ac:dyDescent="0.25"/>
    <row r="2" spans="4:12" ht="13.5" thickBot="1" x14ac:dyDescent="0.25">
      <c r="D2" s="373" t="s">
        <v>114</v>
      </c>
      <c r="E2" s="374"/>
      <c r="F2" s="375"/>
    </row>
    <row r="4" spans="4:12" ht="13.5" x14ac:dyDescent="0.2">
      <c r="J4" s="98"/>
      <c r="K4" s="96" t="s">
        <v>30</v>
      </c>
      <c r="L4" s="155" t="s">
        <v>378</v>
      </c>
    </row>
    <row r="5" spans="4:12" ht="13.5" x14ac:dyDescent="0.2">
      <c r="J5" s="98"/>
      <c r="K5" s="122"/>
      <c r="L5" s="155"/>
    </row>
    <row r="6" spans="4:12" ht="14.25" x14ac:dyDescent="0.2">
      <c r="J6" s="98"/>
      <c r="K6" s="162" t="s">
        <v>27</v>
      </c>
      <c r="L6" s="155" t="s">
        <v>379</v>
      </c>
    </row>
    <row r="7" spans="4:12" ht="13.5" x14ac:dyDescent="0.2">
      <c r="J7" s="98"/>
      <c r="K7" s="96" t="s">
        <v>86</v>
      </c>
      <c r="L7" s="155" t="s">
        <v>380</v>
      </c>
    </row>
    <row r="8" spans="4:12" ht="13.5" x14ac:dyDescent="0.2">
      <c r="J8" s="98"/>
      <c r="K8" s="96" t="s">
        <v>63</v>
      </c>
      <c r="L8" s="155" t="s">
        <v>381</v>
      </c>
    </row>
    <row r="9" spans="4:12" ht="13.5" x14ac:dyDescent="0.2">
      <c r="J9" s="98"/>
      <c r="K9" s="96" t="s">
        <v>87</v>
      </c>
      <c r="L9" s="155" t="s">
        <v>382</v>
      </c>
    </row>
    <row r="10" spans="4:12" ht="13.5" x14ac:dyDescent="0.2">
      <c r="J10" s="98"/>
      <c r="K10" s="96" t="s">
        <v>69</v>
      </c>
      <c r="L10" s="155" t="s">
        <v>383</v>
      </c>
    </row>
    <row r="11" spans="4:12" ht="13.5" x14ac:dyDescent="0.2">
      <c r="J11" s="98"/>
      <c r="K11" s="96" t="s">
        <v>224</v>
      </c>
      <c r="L11" s="155" t="s">
        <v>384</v>
      </c>
    </row>
    <row r="12" spans="4:12" ht="13.5" x14ac:dyDescent="0.2">
      <c r="J12" s="98"/>
      <c r="K12" s="96" t="s">
        <v>142</v>
      </c>
      <c r="L12" s="155" t="s">
        <v>385</v>
      </c>
    </row>
    <row r="13" spans="4:12" ht="13.5" x14ac:dyDescent="0.2">
      <c r="J13" s="98"/>
      <c r="K13" s="96"/>
      <c r="L13" s="155"/>
    </row>
    <row r="14" spans="4:12" ht="13.5" x14ac:dyDescent="0.2">
      <c r="J14" s="98"/>
      <c r="K14" s="119" t="s">
        <v>143</v>
      </c>
      <c r="L14" s="155" t="s">
        <v>386</v>
      </c>
    </row>
    <row r="15" spans="4:12" ht="13.5" x14ac:dyDescent="0.2">
      <c r="J15" s="98"/>
      <c r="K15" s="119" t="s">
        <v>65</v>
      </c>
      <c r="L15" s="155" t="s">
        <v>391</v>
      </c>
    </row>
    <row r="16" spans="4:12" ht="13.5" x14ac:dyDescent="0.2">
      <c r="J16" s="98"/>
      <c r="K16" s="96" t="s">
        <v>60</v>
      </c>
      <c r="L16" s="155" t="s">
        <v>392</v>
      </c>
    </row>
    <row r="17" spans="10:12" ht="13.5" x14ac:dyDescent="0.2">
      <c r="J17" s="98"/>
      <c r="K17" s="96" t="s">
        <v>88</v>
      </c>
      <c r="L17" s="155" t="s">
        <v>387</v>
      </c>
    </row>
    <row r="18" spans="10:12" ht="13.5" x14ac:dyDescent="0.2">
      <c r="J18" s="98"/>
      <c r="K18" s="96" t="s">
        <v>68</v>
      </c>
      <c r="L18" s="155" t="s">
        <v>389</v>
      </c>
    </row>
    <row r="19" spans="10:12" ht="13.5" x14ac:dyDescent="0.2">
      <c r="J19" s="98"/>
      <c r="K19" s="96" t="s">
        <v>144</v>
      </c>
      <c r="L19" s="155" t="s">
        <v>388</v>
      </c>
    </row>
    <row r="20" spans="10:12" ht="13.5" x14ac:dyDescent="0.2">
      <c r="J20" s="98"/>
      <c r="K20" s="96"/>
      <c r="L20" s="155"/>
    </row>
    <row r="21" spans="10:12" ht="13.5" x14ac:dyDescent="0.2">
      <c r="J21" s="98"/>
      <c r="K21" s="96" t="s">
        <v>1</v>
      </c>
      <c r="L21" s="155" t="s">
        <v>390</v>
      </c>
    </row>
    <row r="22" spans="10:12" ht="13.5" x14ac:dyDescent="0.2">
      <c r="J22" s="98"/>
      <c r="K22" s="96"/>
      <c r="L22" s="151"/>
    </row>
    <row r="23" spans="10:12" ht="13.5" x14ac:dyDescent="0.2">
      <c r="J23" s="98" t="s">
        <v>80</v>
      </c>
      <c r="K23" s="98" t="s">
        <v>0</v>
      </c>
      <c r="L23" s="151"/>
    </row>
    <row r="24" spans="10:12" x14ac:dyDescent="0.2">
      <c r="J24" s="376"/>
      <c r="K24" s="385"/>
      <c r="L24" s="386"/>
    </row>
    <row r="25" spans="10:12" x14ac:dyDescent="0.2">
      <c r="J25" s="387"/>
      <c r="K25" s="388"/>
      <c r="L25" s="389"/>
    </row>
    <row r="26" spans="10:12" x14ac:dyDescent="0.2">
      <c r="J26" s="387"/>
      <c r="K26" s="388"/>
      <c r="L26" s="389"/>
    </row>
    <row r="27" spans="10:12" x14ac:dyDescent="0.2">
      <c r="J27" s="387"/>
      <c r="K27" s="388"/>
      <c r="L27" s="389"/>
    </row>
    <row r="28" spans="10:12" x14ac:dyDescent="0.2">
      <c r="J28" s="387"/>
      <c r="K28" s="388"/>
      <c r="L28" s="389"/>
    </row>
    <row r="29" spans="10:12" x14ac:dyDescent="0.2">
      <c r="J29" s="387"/>
      <c r="K29" s="388"/>
      <c r="L29" s="389"/>
    </row>
    <row r="30" spans="10:12" x14ac:dyDescent="0.2">
      <c r="J30" s="387"/>
      <c r="K30" s="388"/>
      <c r="L30" s="389"/>
    </row>
    <row r="31" spans="10:12" x14ac:dyDescent="0.2">
      <c r="J31" s="387"/>
      <c r="K31" s="388"/>
      <c r="L31" s="389"/>
    </row>
    <row r="32" spans="10:12" x14ac:dyDescent="0.2">
      <c r="J32" s="387"/>
      <c r="K32" s="388"/>
      <c r="L32" s="389"/>
    </row>
    <row r="33" spans="10:12" x14ac:dyDescent="0.2">
      <c r="J33" s="387"/>
      <c r="K33" s="388"/>
      <c r="L33" s="389"/>
    </row>
    <row r="34" spans="10:12" x14ac:dyDescent="0.2">
      <c r="J34" s="387"/>
      <c r="K34" s="388"/>
      <c r="L34" s="389"/>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90"/>
      <c r="K48" s="391"/>
      <c r="L48" s="392"/>
    </row>
    <row r="49" spans="10:12" x14ac:dyDescent="0.2">
      <c r="J49" s="376"/>
      <c r="K49" s="385"/>
      <c r="L49" s="386"/>
    </row>
    <row r="50" spans="10:12" x14ac:dyDescent="0.2">
      <c r="J50" s="387"/>
      <c r="K50" s="388"/>
      <c r="L50" s="389"/>
    </row>
    <row r="51" spans="10:12" x14ac:dyDescent="0.2">
      <c r="J51" s="387"/>
      <c r="K51" s="388"/>
      <c r="L51" s="389"/>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87"/>
      <c r="K57" s="388"/>
      <c r="L57" s="389"/>
    </row>
    <row r="58" spans="10:12" x14ac:dyDescent="0.2">
      <c r="J58" s="387"/>
      <c r="K58" s="388"/>
      <c r="L58" s="389"/>
    </row>
    <row r="59" spans="10:12" x14ac:dyDescent="0.2">
      <c r="J59" s="387"/>
      <c r="K59" s="388"/>
      <c r="L59" s="389"/>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90"/>
      <c r="K73" s="391"/>
      <c r="L73" s="392"/>
    </row>
  </sheetData>
  <mergeCells count="3">
    <mergeCell ref="D2:F2"/>
    <mergeCell ref="J24:L48"/>
    <mergeCell ref="J49:L73"/>
  </mergeCells>
  <phoneticPr fontId="25" type="noConversion"/>
  <pageMargins left="0" right="0" top="0" bottom="0" header="0.31496062992125984" footer="0.31496062992125984"/>
  <pageSetup paperSize="9" scale="6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75"/>
  <sheetViews>
    <sheetView topLeftCell="A40" workbookViewId="0">
      <selection activeCell="L107" sqref="L107"/>
    </sheetView>
  </sheetViews>
  <sheetFormatPr defaultRowHeight="12.75" x14ac:dyDescent="0.2"/>
  <cols>
    <col min="1" max="1" width="8.28515625" customWidth="1"/>
    <col min="11" max="11" width="17.140625" customWidth="1"/>
    <col min="12" max="12" width="64.42578125" customWidth="1"/>
  </cols>
  <sheetData>
    <row r="1" spans="4:12" ht="13.5" thickBot="1" x14ac:dyDescent="0.25"/>
    <row r="2" spans="4:12" ht="13.5" thickBot="1" x14ac:dyDescent="0.25">
      <c r="D2" s="373" t="s">
        <v>371</v>
      </c>
      <c r="E2" s="374"/>
      <c r="F2" s="375"/>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86</v>
      </c>
      <c r="L7" s="155"/>
    </row>
    <row r="8" spans="4:12" ht="13.5" x14ac:dyDescent="0.2">
      <c r="J8" s="98"/>
      <c r="K8" s="96" t="s">
        <v>63</v>
      </c>
      <c r="L8" s="155"/>
    </row>
    <row r="9" spans="4:12" ht="13.5" x14ac:dyDescent="0.2">
      <c r="J9" s="98"/>
      <c r="K9" s="96" t="s">
        <v>87</v>
      </c>
      <c r="L9" s="155"/>
    </row>
    <row r="10" spans="4:12" ht="13.5" x14ac:dyDescent="0.2">
      <c r="J10" s="98"/>
      <c r="K10" s="96" t="s">
        <v>69</v>
      </c>
      <c r="L10" s="155"/>
    </row>
    <row r="11" spans="4:12" ht="13.5" x14ac:dyDescent="0.2">
      <c r="J11" s="98"/>
      <c r="K11" s="96" t="s">
        <v>224</v>
      </c>
      <c r="L11" s="155"/>
    </row>
    <row r="12" spans="4:12" ht="13.5" x14ac:dyDescent="0.2">
      <c r="J12" s="98"/>
      <c r="K12" s="96" t="s">
        <v>142</v>
      </c>
      <c r="L12" s="155"/>
    </row>
    <row r="13" spans="4:12" ht="13.5" x14ac:dyDescent="0.2">
      <c r="J13" s="98"/>
      <c r="K13" s="96"/>
      <c r="L13" s="155"/>
    </row>
    <row r="14" spans="4:12" ht="13.5" x14ac:dyDescent="0.2">
      <c r="J14" s="98"/>
      <c r="K14" s="119" t="s">
        <v>143</v>
      </c>
      <c r="L14" s="155"/>
    </row>
    <row r="15" spans="4:12" ht="13.5" x14ac:dyDescent="0.2">
      <c r="J15" s="98"/>
      <c r="K15" s="119" t="s">
        <v>65</v>
      </c>
      <c r="L15" s="155"/>
    </row>
    <row r="16" spans="4:12" ht="13.5" x14ac:dyDescent="0.2">
      <c r="J16" s="98"/>
      <c r="K16" s="96" t="s">
        <v>60</v>
      </c>
      <c r="L16" s="155"/>
    </row>
    <row r="17" spans="10:12" ht="13.5" x14ac:dyDescent="0.2">
      <c r="J17" s="98"/>
      <c r="K17" s="96" t="s">
        <v>88</v>
      </c>
      <c r="L17" s="155"/>
    </row>
    <row r="18" spans="10:12" ht="13.5" x14ac:dyDescent="0.2">
      <c r="J18" s="98"/>
      <c r="K18" s="96" t="s">
        <v>68</v>
      </c>
      <c r="L18" s="155"/>
    </row>
    <row r="19" spans="10:12" ht="13.5" x14ac:dyDescent="0.2">
      <c r="J19" s="98"/>
      <c r="K19" s="96" t="s">
        <v>29</v>
      </c>
      <c r="L19" s="155"/>
    </row>
    <row r="20" spans="10:12" ht="13.5" x14ac:dyDescent="0.2">
      <c r="J20" s="98"/>
      <c r="K20" s="96" t="s">
        <v>144</v>
      </c>
      <c r="L20" s="155"/>
    </row>
    <row r="21" spans="10:12" ht="13.5" x14ac:dyDescent="0.2">
      <c r="J21" s="98"/>
      <c r="K21" s="96"/>
      <c r="L21" s="155"/>
    </row>
    <row r="22" spans="10:12" ht="13.5" x14ac:dyDescent="0.2">
      <c r="J22" s="98"/>
      <c r="K22" s="96" t="s">
        <v>1</v>
      </c>
      <c r="L22" s="155"/>
    </row>
    <row r="23" spans="10:12" ht="13.5" x14ac:dyDescent="0.2">
      <c r="J23" s="98"/>
      <c r="K23" s="96" t="s">
        <v>28</v>
      </c>
      <c r="L23" s="155"/>
    </row>
    <row r="24" spans="10:12" ht="13.5" x14ac:dyDescent="0.2">
      <c r="J24" s="98"/>
      <c r="K24" s="96"/>
      <c r="L24" s="151"/>
    </row>
    <row r="25" spans="10:12" ht="13.5" x14ac:dyDescent="0.2">
      <c r="J25" s="98" t="s">
        <v>80</v>
      </c>
      <c r="K25" s="98" t="s">
        <v>0</v>
      </c>
      <c r="L25" s="151"/>
    </row>
    <row r="26" spans="10:12" x14ac:dyDescent="0.2">
      <c r="J26" s="376"/>
      <c r="K26" s="385"/>
      <c r="L26" s="386"/>
    </row>
    <row r="27" spans="10:12" x14ac:dyDescent="0.2">
      <c r="J27" s="387"/>
      <c r="K27" s="388"/>
      <c r="L27" s="389"/>
    </row>
    <row r="28" spans="10:12" x14ac:dyDescent="0.2">
      <c r="J28" s="387"/>
      <c r="K28" s="388"/>
      <c r="L28" s="389"/>
    </row>
    <row r="29" spans="10:12" x14ac:dyDescent="0.2">
      <c r="J29" s="387"/>
      <c r="K29" s="388"/>
      <c r="L29" s="389"/>
    </row>
    <row r="30" spans="10:12" x14ac:dyDescent="0.2">
      <c r="J30" s="387"/>
      <c r="K30" s="388"/>
      <c r="L30" s="389"/>
    </row>
    <row r="31" spans="10:12" x14ac:dyDescent="0.2">
      <c r="J31" s="387"/>
      <c r="K31" s="388"/>
      <c r="L31" s="389"/>
    </row>
    <row r="32" spans="10:12" x14ac:dyDescent="0.2">
      <c r="J32" s="387"/>
      <c r="K32" s="388"/>
      <c r="L32" s="389"/>
    </row>
    <row r="33" spans="10:12" x14ac:dyDescent="0.2">
      <c r="J33" s="387"/>
      <c r="K33" s="388"/>
      <c r="L33" s="389"/>
    </row>
    <row r="34" spans="10:12" x14ac:dyDescent="0.2">
      <c r="J34" s="387"/>
      <c r="K34" s="388"/>
      <c r="L34" s="389"/>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90"/>
      <c r="K50" s="391"/>
      <c r="L50" s="392"/>
    </row>
    <row r="51" spans="10:12" x14ac:dyDescent="0.2">
      <c r="J51" s="376"/>
      <c r="K51" s="385"/>
      <c r="L51" s="386"/>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87"/>
      <c r="K57" s="388"/>
      <c r="L57" s="389"/>
    </row>
    <row r="58" spans="10:12" x14ac:dyDescent="0.2">
      <c r="J58" s="387"/>
      <c r="K58" s="388"/>
      <c r="L58" s="389"/>
    </row>
    <row r="59" spans="10:12" x14ac:dyDescent="0.2">
      <c r="J59" s="387"/>
      <c r="K59" s="388"/>
      <c r="L59" s="389"/>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90"/>
      <c r="K75" s="391"/>
      <c r="L75" s="392"/>
    </row>
  </sheetData>
  <mergeCells count="3">
    <mergeCell ref="D2:F2"/>
    <mergeCell ref="J26:L50"/>
    <mergeCell ref="J51:L75"/>
  </mergeCells>
  <phoneticPr fontId="25" type="noConversion"/>
  <printOptions verticalCentered="1"/>
  <pageMargins left="0" right="0" top="0" bottom="0" header="0.31496062992125984" footer="0.31496062992125984"/>
  <pageSetup paperSize="9" scale="8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D1:L76"/>
  <sheetViews>
    <sheetView topLeftCell="A25" workbookViewId="0">
      <selection activeCell="P51" sqref="P51"/>
    </sheetView>
  </sheetViews>
  <sheetFormatPr defaultRowHeight="12.75" x14ac:dyDescent="0.2"/>
  <cols>
    <col min="1" max="1" width="8.28515625" customWidth="1"/>
    <col min="11" max="11" width="17.140625" customWidth="1"/>
    <col min="12" max="12" width="64.42578125" customWidth="1"/>
  </cols>
  <sheetData>
    <row r="1" spans="4:12" ht="13.5" thickBot="1" x14ac:dyDescent="0.25"/>
    <row r="2" spans="4:12" ht="13.5" thickBot="1" x14ac:dyDescent="0.25">
      <c r="D2" s="373" t="s">
        <v>127</v>
      </c>
      <c r="E2" s="374"/>
      <c r="F2" s="375"/>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86</v>
      </c>
      <c r="L7" s="155"/>
    </row>
    <row r="8" spans="4:12" ht="13.5" x14ac:dyDescent="0.2">
      <c r="J8" s="98"/>
      <c r="K8" s="96" t="s">
        <v>63</v>
      </c>
      <c r="L8" s="155"/>
    </row>
    <row r="9" spans="4:12" ht="13.5" x14ac:dyDescent="0.2">
      <c r="J9" s="98"/>
      <c r="K9" s="96" t="s">
        <v>69</v>
      </c>
      <c r="L9" s="155"/>
    </row>
    <row r="10" spans="4:12" ht="13.5" x14ac:dyDescent="0.2">
      <c r="J10" s="98"/>
      <c r="K10" s="96" t="s">
        <v>224</v>
      </c>
      <c r="L10" s="155"/>
    </row>
    <row r="11" spans="4:12" ht="13.5" x14ac:dyDescent="0.2">
      <c r="J11" s="98"/>
      <c r="K11" s="96" t="s">
        <v>142</v>
      </c>
      <c r="L11" s="155"/>
    </row>
    <row r="12" spans="4:12" ht="13.5" x14ac:dyDescent="0.2">
      <c r="J12" s="98"/>
      <c r="K12" s="96"/>
      <c r="L12" s="155"/>
    </row>
    <row r="13" spans="4:12" ht="13.5" x14ac:dyDescent="0.2">
      <c r="J13" s="98"/>
      <c r="K13" s="119" t="s">
        <v>143</v>
      </c>
      <c r="L13" s="155"/>
    </row>
    <row r="14" spans="4:12" ht="13.5" x14ac:dyDescent="0.2">
      <c r="J14" s="98"/>
      <c r="K14" s="119" t="s">
        <v>65</v>
      </c>
      <c r="L14" s="155"/>
    </row>
    <row r="15" spans="4:12" ht="13.5" x14ac:dyDescent="0.2">
      <c r="J15" s="98"/>
      <c r="K15" s="96" t="s">
        <v>60</v>
      </c>
      <c r="L15" s="155"/>
    </row>
    <row r="16" spans="4:12" ht="13.5" x14ac:dyDescent="0.2">
      <c r="J16" s="98"/>
      <c r="K16" s="96" t="s">
        <v>88</v>
      </c>
      <c r="L16" s="155"/>
    </row>
    <row r="17" spans="10:12" ht="13.5" x14ac:dyDescent="0.2">
      <c r="J17" s="98"/>
      <c r="K17" s="96" t="s">
        <v>68</v>
      </c>
      <c r="L17" s="155"/>
    </row>
    <row r="18" spans="10:12" ht="13.5" x14ac:dyDescent="0.2">
      <c r="J18" s="98"/>
      <c r="K18" s="96" t="s">
        <v>29</v>
      </c>
      <c r="L18" s="155"/>
    </row>
    <row r="19" spans="10:12" ht="13.5" x14ac:dyDescent="0.2">
      <c r="J19" s="98"/>
      <c r="K19" s="96" t="s">
        <v>144</v>
      </c>
      <c r="L19" s="155"/>
    </row>
    <row r="20" spans="10:12" ht="13.5" x14ac:dyDescent="0.2">
      <c r="J20" s="98"/>
      <c r="K20" s="96"/>
      <c r="L20" s="155"/>
    </row>
    <row r="21" spans="10:12" ht="13.5" x14ac:dyDescent="0.2">
      <c r="J21" s="98"/>
      <c r="K21" s="96" t="s">
        <v>1</v>
      </c>
      <c r="L21" s="155"/>
    </row>
    <row r="22" spans="10:12" ht="13.5" x14ac:dyDescent="0.2">
      <c r="J22" s="98"/>
      <c r="K22" s="96" t="s">
        <v>64</v>
      </c>
      <c r="L22" s="155"/>
    </row>
    <row r="23" spans="10:12" ht="13.5" x14ac:dyDescent="0.2">
      <c r="J23" s="98"/>
      <c r="K23" s="96" t="s">
        <v>407</v>
      </c>
      <c r="L23" s="155"/>
    </row>
    <row r="24" spans="10:12" ht="13.5" x14ac:dyDescent="0.2">
      <c r="J24" s="98"/>
      <c r="K24" s="96"/>
      <c r="L24" s="155"/>
    </row>
    <row r="25" spans="10:12" ht="13.5" x14ac:dyDescent="0.2">
      <c r="J25" s="98"/>
      <c r="K25" s="96"/>
      <c r="L25" s="151"/>
    </row>
    <row r="26" spans="10:12" ht="13.5" x14ac:dyDescent="0.2">
      <c r="J26" s="98" t="s">
        <v>80</v>
      </c>
      <c r="K26" s="98" t="s">
        <v>0</v>
      </c>
      <c r="L26" s="151"/>
    </row>
    <row r="27" spans="10:12" x14ac:dyDescent="0.2">
      <c r="J27" s="376" t="s">
        <v>424</v>
      </c>
      <c r="K27" s="385"/>
      <c r="L27" s="386"/>
    </row>
    <row r="28" spans="10:12" x14ac:dyDescent="0.2">
      <c r="J28" s="387"/>
      <c r="K28" s="388"/>
      <c r="L28" s="389"/>
    </row>
    <row r="29" spans="10:12" x14ac:dyDescent="0.2">
      <c r="J29" s="387"/>
      <c r="K29" s="388"/>
      <c r="L29" s="389"/>
    </row>
    <row r="30" spans="10:12" x14ac:dyDescent="0.2">
      <c r="J30" s="387"/>
      <c r="K30" s="388"/>
      <c r="L30" s="389"/>
    </row>
    <row r="31" spans="10:12" x14ac:dyDescent="0.2">
      <c r="J31" s="387"/>
      <c r="K31" s="388"/>
      <c r="L31" s="389"/>
    </row>
    <row r="32" spans="10:12" x14ac:dyDescent="0.2">
      <c r="J32" s="387"/>
      <c r="K32" s="388"/>
      <c r="L32" s="389"/>
    </row>
    <row r="33" spans="10:12" x14ac:dyDescent="0.2">
      <c r="J33" s="387"/>
      <c r="K33" s="388"/>
      <c r="L33" s="389"/>
    </row>
    <row r="34" spans="10:12" x14ac:dyDescent="0.2">
      <c r="J34" s="387"/>
      <c r="K34" s="388"/>
      <c r="L34" s="389"/>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87"/>
      <c r="K50" s="388"/>
      <c r="L50" s="389"/>
    </row>
    <row r="51" spans="10:12" x14ac:dyDescent="0.2">
      <c r="J51" s="390"/>
      <c r="K51" s="391"/>
      <c r="L51" s="392"/>
    </row>
    <row r="52" spans="10:12" x14ac:dyDescent="0.2">
      <c r="J52" s="376" t="s">
        <v>425</v>
      </c>
      <c r="K52" s="385"/>
      <c r="L52" s="386"/>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87"/>
      <c r="K57" s="388"/>
      <c r="L57" s="389"/>
    </row>
    <row r="58" spans="10:12" x14ac:dyDescent="0.2">
      <c r="J58" s="387"/>
      <c r="K58" s="388"/>
      <c r="L58" s="389"/>
    </row>
    <row r="59" spans="10:12" x14ac:dyDescent="0.2">
      <c r="J59" s="387"/>
      <c r="K59" s="388"/>
      <c r="L59" s="389"/>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87"/>
      <c r="K75" s="388"/>
      <c r="L75" s="389"/>
    </row>
    <row r="76" spans="10:12" x14ac:dyDescent="0.2">
      <c r="J76" s="390"/>
      <c r="K76" s="391"/>
      <c r="L76" s="392"/>
    </row>
  </sheetData>
  <mergeCells count="3">
    <mergeCell ref="D2:F2"/>
    <mergeCell ref="J27:L51"/>
    <mergeCell ref="J52:L76"/>
  </mergeCells>
  <phoneticPr fontId="25" type="noConversion"/>
  <pageMargins left="0.70866141732283472" right="0.70866141732283472" top="0.74803149606299213" bottom="0.74803149606299213" header="0.31496062992125984" footer="0.31496062992125984"/>
  <pageSetup paperSize="9" scale="5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topLeftCell="A37" workbookViewId="0">
      <selection sqref="A1:IV6553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373" t="s">
        <v>141</v>
      </c>
      <c r="E2" s="374"/>
      <c r="F2" s="375"/>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119" t="s">
        <v>26</v>
      </c>
      <c r="L7" s="155"/>
    </row>
    <row r="8" spans="4:12" ht="13.5" x14ac:dyDescent="0.2">
      <c r="J8" s="98"/>
      <c r="K8" s="96" t="s">
        <v>27</v>
      </c>
      <c r="L8" s="155"/>
    </row>
    <row r="9" spans="4:12" ht="13.5" x14ac:dyDescent="0.2">
      <c r="J9" s="98"/>
      <c r="K9" s="96" t="s">
        <v>86</v>
      </c>
      <c r="L9" s="155"/>
    </row>
    <row r="10" spans="4:12" ht="13.5" x14ac:dyDescent="0.2">
      <c r="J10" s="98"/>
      <c r="K10" s="96" t="s">
        <v>63</v>
      </c>
      <c r="L10" s="155"/>
    </row>
    <row r="11" spans="4:12" ht="13.5" x14ac:dyDescent="0.2">
      <c r="J11" s="98"/>
      <c r="K11" s="96" t="s">
        <v>61</v>
      </c>
      <c r="L11" s="155"/>
    </row>
    <row r="12" spans="4:12" ht="13.5" x14ac:dyDescent="0.2">
      <c r="J12" s="98"/>
      <c r="K12" s="96" t="s">
        <v>87</v>
      </c>
      <c r="L12" s="155"/>
    </row>
    <row r="13" spans="4:12" ht="13.5" x14ac:dyDescent="0.2">
      <c r="J13" s="98"/>
      <c r="K13" s="96" t="s">
        <v>174</v>
      </c>
      <c r="L13" s="155"/>
    </row>
    <row r="14" spans="4:12" ht="13.5" x14ac:dyDescent="0.2">
      <c r="J14" s="98"/>
      <c r="K14" s="96" t="s">
        <v>69</v>
      </c>
      <c r="L14" s="155"/>
    </row>
    <row r="15" spans="4:12" ht="13.5" x14ac:dyDescent="0.2">
      <c r="J15" s="98"/>
      <c r="K15" s="96" t="s">
        <v>224</v>
      </c>
      <c r="L15" s="155"/>
    </row>
    <row r="16" spans="4:12" ht="13.5" x14ac:dyDescent="0.2">
      <c r="J16" s="98"/>
      <c r="K16" s="96" t="s">
        <v>142</v>
      </c>
      <c r="L16" s="155"/>
    </row>
    <row r="17" spans="10:12" ht="13.5" x14ac:dyDescent="0.2">
      <c r="J17" s="98"/>
      <c r="K17" s="96"/>
      <c r="L17" s="155"/>
    </row>
    <row r="18" spans="10:12" ht="13.5" x14ac:dyDescent="0.2">
      <c r="J18" s="98"/>
      <c r="K18" s="96" t="s">
        <v>225</v>
      </c>
      <c r="L18" s="155"/>
    </row>
    <row r="19" spans="10:12" ht="13.5" x14ac:dyDescent="0.2">
      <c r="J19" s="98"/>
      <c r="K19" s="96" t="s">
        <v>143</v>
      </c>
      <c r="L19" s="155"/>
    </row>
    <row r="20" spans="10:12" ht="13.5" x14ac:dyDescent="0.2">
      <c r="J20" s="98"/>
      <c r="K20" s="119" t="s">
        <v>65</v>
      </c>
      <c r="L20" s="155"/>
    </row>
    <row r="21" spans="10:12" ht="13.5" x14ac:dyDescent="0.2">
      <c r="J21" s="98"/>
      <c r="K21" s="96" t="s">
        <v>60</v>
      </c>
      <c r="L21" s="155"/>
    </row>
    <row r="22" spans="10:12" ht="13.5" x14ac:dyDescent="0.2">
      <c r="J22" s="98"/>
      <c r="K22" s="96" t="s">
        <v>88</v>
      </c>
      <c r="L22" s="155"/>
    </row>
    <row r="23" spans="10:12" ht="13.5" x14ac:dyDescent="0.2">
      <c r="J23" s="98"/>
      <c r="K23" s="96" t="s">
        <v>68</v>
      </c>
      <c r="L23" s="155"/>
    </row>
    <row r="24" spans="10:12" ht="13.5" x14ac:dyDescent="0.2">
      <c r="J24" s="98"/>
      <c r="K24" s="96" t="s">
        <v>29</v>
      </c>
      <c r="L24" s="155"/>
    </row>
    <row r="25" spans="10:12" ht="13.5" x14ac:dyDescent="0.2">
      <c r="J25" s="98"/>
      <c r="K25" s="96" t="s">
        <v>144</v>
      </c>
      <c r="L25" s="155"/>
    </row>
    <row r="26" spans="10:12" ht="13.5" x14ac:dyDescent="0.2">
      <c r="J26" s="98"/>
      <c r="K26" s="96"/>
      <c r="L26" s="155"/>
    </row>
    <row r="27" spans="10:12" ht="13.5" x14ac:dyDescent="0.2">
      <c r="J27" s="98"/>
      <c r="K27" s="96" t="s">
        <v>64</v>
      </c>
      <c r="L27" s="155"/>
    </row>
    <row r="28" spans="10:12" ht="13.5" x14ac:dyDescent="0.2">
      <c r="J28" s="98"/>
      <c r="K28" s="96" t="s">
        <v>28</v>
      </c>
      <c r="L28" s="155"/>
    </row>
    <row r="29" spans="10:12" ht="13.5" x14ac:dyDescent="0.2">
      <c r="J29" s="98"/>
      <c r="K29" s="96" t="s">
        <v>407</v>
      </c>
      <c r="L29" s="155"/>
    </row>
    <row r="30" spans="10:12" ht="13.5" x14ac:dyDescent="0.2">
      <c r="J30" s="98"/>
      <c r="K30" s="96" t="s">
        <v>1</v>
      </c>
      <c r="L30" s="155"/>
    </row>
    <row r="31" spans="10:12" ht="13.5" x14ac:dyDescent="0.2">
      <c r="J31" s="98"/>
      <c r="K31" s="96"/>
      <c r="L31" s="155"/>
    </row>
    <row r="32" spans="10:12" ht="13.5" x14ac:dyDescent="0.2">
      <c r="J32" s="98"/>
      <c r="K32" s="96"/>
      <c r="L32" s="151"/>
    </row>
    <row r="33" spans="10:12" ht="13.5" x14ac:dyDescent="0.2">
      <c r="J33" s="98" t="s">
        <v>80</v>
      </c>
      <c r="K33" s="98" t="s">
        <v>0</v>
      </c>
      <c r="L33" s="151"/>
    </row>
    <row r="34" spans="10:12" x14ac:dyDescent="0.2">
      <c r="J34" s="376"/>
      <c r="K34" s="385"/>
      <c r="L34" s="386"/>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87"/>
      <c r="K50" s="388"/>
      <c r="L50" s="389"/>
    </row>
    <row r="51" spans="10:12" x14ac:dyDescent="0.2">
      <c r="J51" s="387"/>
      <c r="K51" s="388"/>
      <c r="L51" s="389"/>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87"/>
      <c r="K57" s="388"/>
      <c r="L57" s="389"/>
    </row>
    <row r="58" spans="10:12" x14ac:dyDescent="0.2">
      <c r="J58" s="390"/>
      <c r="K58" s="391"/>
      <c r="L58" s="392"/>
    </row>
    <row r="59" spans="10:12" x14ac:dyDescent="0.2">
      <c r="J59" s="376"/>
      <c r="K59" s="385"/>
      <c r="L59" s="386"/>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87"/>
      <c r="K75" s="388"/>
      <c r="L75" s="389"/>
    </row>
    <row r="76" spans="10:12" x14ac:dyDescent="0.2">
      <c r="J76" s="387"/>
      <c r="K76" s="388"/>
      <c r="L76" s="389"/>
    </row>
    <row r="77" spans="10:12" x14ac:dyDescent="0.2">
      <c r="J77" s="387"/>
      <c r="K77" s="388"/>
      <c r="L77" s="389"/>
    </row>
    <row r="78" spans="10:12" x14ac:dyDescent="0.2">
      <c r="J78" s="387"/>
      <c r="K78" s="388"/>
      <c r="L78" s="389"/>
    </row>
    <row r="79" spans="10:12" x14ac:dyDescent="0.2">
      <c r="J79" s="387"/>
      <c r="K79" s="388"/>
      <c r="L79" s="389"/>
    </row>
    <row r="80" spans="10:12" x14ac:dyDescent="0.2">
      <c r="J80" s="387"/>
      <c r="K80" s="388"/>
      <c r="L80" s="389"/>
    </row>
    <row r="81" spans="10:12" x14ac:dyDescent="0.2">
      <c r="J81" s="387"/>
      <c r="K81" s="388"/>
      <c r="L81" s="389"/>
    </row>
    <row r="82" spans="10:12" x14ac:dyDescent="0.2">
      <c r="J82" s="387"/>
      <c r="K82" s="388"/>
      <c r="L82" s="389"/>
    </row>
    <row r="83" spans="10:12" x14ac:dyDescent="0.2">
      <c r="J83" s="390"/>
      <c r="K83" s="391"/>
      <c r="L83" s="392"/>
    </row>
  </sheetData>
  <mergeCells count="3">
    <mergeCell ref="D2:F2"/>
    <mergeCell ref="J34:L58"/>
    <mergeCell ref="J59:L83"/>
  </mergeCells>
  <phoneticPr fontId="25"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D1:L82"/>
  <sheetViews>
    <sheetView topLeftCell="A58" workbookViewId="0">
      <selection activeCell="J58" sqref="J58:L82"/>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373" t="s">
        <v>131</v>
      </c>
      <c r="E2" s="374"/>
      <c r="F2" s="375"/>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119" t="s">
        <v>26</v>
      </c>
      <c r="L7" s="155"/>
    </row>
    <row r="8" spans="4:12" ht="13.5" x14ac:dyDescent="0.2">
      <c r="J8" s="98"/>
      <c r="K8" s="96" t="s">
        <v>27</v>
      </c>
      <c r="L8" s="155"/>
    </row>
    <row r="9" spans="4:12" ht="13.5" x14ac:dyDescent="0.2">
      <c r="J9" s="98"/>
      <c r="K9" s="96" t="s">
        <v>86</v>
      </c>
      <c r="L9" s="155"/>
    </row>
    <row r="10" spans="4:12" ht="13.5" x14ac:dyDescent="0.2">
      <c r="J10" s="98"/>
      <c r="K10" s="96" t="s">
        <v>63</v>
      </c>
      <c r="L10" s="155"/>
    </row>
    <row r="11" spans="4:12" ht="13.5" x14ac:dyDescent="0.2">
      <c r="J11" s="98"/>
      <c r="K11" s="96" t="s">
        <v>61</v>
      </c>
      <c r="L11" s="155"/>
    </row>
    <row r="12" spans="4:12" ht="13.5" x14ac:dyDescent="0.2">
      <c r="J12" s="98"/>
      <c r="K12" s="96" t="s">
        <v>87</v>
      </c>
      <c r="L12" s="155"/>
    </row>
    <row r="13" spans="4:12" ht="13.5" x14ac:dyDescent="0.2">
      <c r="J13" s="98"/>
      <c r="K13" s="96" t="s">
        <v>69</v>
      </c>
      <c r="L13" s="155"/>
    </row>
    <row r="14" spans="4:12" ht="13.5" x14ac:dyDescent="0.2">
      <c r="J14" s="98"/>
      <c r="K14" s="96" t="s">
        <v>224</v>
      </c>
      <c r="L14" s="155"/>
    </row>
    <row r="15" spans="4:12" ht="13.5" x14ac:dyDescent="0.2">
      <c r="J15" s="98"/>
      <c r="K15" s="96" t="s">
        <v>142</v>
      </c>
      <c r="L15" s="155"/>
    </row>
    <row r="16" spans="4:12" ht="13.5" x14ac:dyDescent="0.2">
      <c r="J16" s="98"/>
      <c r="K16" s="96"/>
      <c r="L16" s="155"/>
    </row>
    <row r="17" spans="10:12" ht="13.5" x14ac:dyDescent="0.2">
      <c r="J17" s="98"/>
      <c r="K17" s="96" t="s">
        <v>225</v>
      </c>
      <c r="L17" s="155"/>
    </row>
    <row r="18" spans="10:12" ht="13.5" x14ac:dyDescent="0.2">
      <c r="J18" s="98"/>
      <c r="K18" s="96" t="s">
        <v>143</v>
      </c>
      <c r="L18" s="155"/>
    </row>
    <row r="19" spans="10:12" ht="13.5" x14ac:dyDescent="0.2">
      <c r="J19" s="98"/>
      <c r="K19" s="119" t="s">
        <v>65</v>
      </c>
      <c r="L19" s="155"/>
    </row>
    <row r="20" spans="10:12" ht="13.5" x14ac:dyDescent="0.2">
      <c r="J20" s="98"/>
      <c r="K20" s="96" t="s">
        <v>60</v>
      </c>
      <c r="L20" s="155"/>
    </row>
    <row r="21" spans="10:12" ht="13.5" x14ac:dyDescent="0.2">
      <c r="J21" s="98"/>
      <c r="K21" s="96" t="s">
        <v>88</v>
      </c>
      <c r="L21" s="155"/>
    </row>
    <row r="22" spans="10:12" ht="13.5" x14ac:dyDescent="0.2">
      <c r="J22" s="98"/>
      <c r="K22" s="96" t="s">
        <v>68</v>
      </c>
      <c r="L22" s="155"/>
    </row>
    <row r="23" spans="10:12" ht="13.5" x14ac:dyDescent="0.2">
      <c r="J23" s="98"/>
      <c r="K23" s="96" t="s">
        <v>29</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28</v>
      </c>
      <c r="L27" s="155"/>
    </row>
    <row r="28" spans="10:12" ht="13.5" x14ac:dyDescent="0.2">
      <c r="J28" s="98"/>
      <c r="K28" s="96" t="s">
        <v>407</v>
      </c>
      <c r="L28" s="155"/>
    </row>
    <row r="29" spans="10:12" ht="13.5" x14ac:dyDescent="0.2">
      <c r="J29" s="98"/>
      <c r="K29" s="96" t="s">
        <v>1</v>
      </c>
      <c r="L29" s="155"/>
    </row>
    <row r="30" spans="10:12" ht="13.5" x14ac:dyDescent="0.2">
      <c r="J30" s="98"/>
      <c r="K30" s="96"/>
      <c r="L30" s="155"/>
    </row>
    <row r="31" spans="10:12" ht="13.5" x14ac:dyDescent="0.2">
      <c r="J31" s="98"/>
      <c r="K31" s="96"/>
      <c r="L31" s="151"/>
    </row>
    <row r="32" spans="10:12" ht="13.5" x14ac:dyDescent="0.2">
      <c r="J32" s="98" t="s">
        <v>80</v>
      </c>
      <c r="K32" s="98" t="s">
        <v>0</v>
      </c>
      <c r="L32" s="151"/>
    </row>
    <row r="33" spans="10:12" x14ac:dyDescent="0.2">
      <c r="J33" s="376"/>
      <c r="K33" s="385"/>
      <c r="L33" s="386"/>
    </row>
    <row r="34" spans="10:12" x14ac:dyDescent="0.2">
      <c r="J34" s="387"/>
      <c r="K34" s="388"/>
      <c r="L34" s="389"/>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87"/>
      <c r="K50" s="388"/>
      <c r="L50" s="389"/>
    </row>
    <row r="51" spans="10:12" x14ac:dyDescent="0.2">
      <c r="J51" s="387"/>
      <c r="K51" s="388"/>
      <c r="L51" s="389"/>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90"/>
      <c r="K57" s="391"/>
      <c r="L57" s="392"/>
    </row>
    <row r="58" spans="10:12" x14ac:dyDescent="0.2">
      <c r="J58" s="376"/>
      <c r="K58" s="385"/>
      <c r="L58" s="386"/>
    </row>
    <row r="59" spans="10:12" x14ac:dyDescent="0.2">
      <c r="J59" s="387"/>
      <c r="K59" s="388"/>
      <c r="L59" s="389"/>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87"/>
      <c r="K75" s="388"/>
      <c r="L75" s="389"/>
    </row>
    <row r="76" spans="10:12" x14ac:dyDescent="0.2">
      <c r="J76" s="387"/>
      <c r="K76" s="388"/>
      <c r="L76" s="389"/>
    </row>
    <row r="77" spans="10:12" x14ac:dyDescent="0.2">
      <c r="J77" s="387"/>
      <c r="K77" s="388"/>
      <c r="L77" s="389"/>
    </row>
    <row r="78" spans="10:12" x14ac:dyDescent="0.2">
      <c r="J78" s="387"/>
      <c r="K78" s="388"/>
      <c r="L78" s="389"/>
    </row>
    <row r="79" spans="10:12" x14ac:dyDescent="0.2">
      <c r="J79" s="387"/>
      <c r="K79" s="388"/>
      <c r="L79" s="389"/>
    </row>
    <row r="80" spans="10:12" x14ac:dyDescent="0.2">
      <c r="J80" s="387"/>
      <c r="K80" s="388"/>
      <c r="L80" s="389"/>
    </row>
    <row r="81" spans="10:12" x14ac:dyDescent="0.2">
      <c r="J81" s="387"/>
      <c r="K81" s="388"/>
      <c r="L81" s="389"/>
    </row>
    <row r="82" spans="10:12" x14ac:dyDescent="0.2">
      <c r="J82" s="390"/>
      <c r="K82" s="391"/>
      <c r="L82" s="392"/>
    </row>
  </sheetData>
  <mergeCells count="3">
    <mergeCell ref="D2:F2"/>
    <mergeCell ref="J33:L57"/>
    <mergeCell ref="J58:L82"/>
  </mergeCells>
  <phoneticPr fontId="25" type="noConversion"/>
  <pageMargins left="0" right="0" top="0" bottom="0" header="0.31496062992125984" footer="0.31496062992125984"/>
  <pageSetup paperSize="9" scale="4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topLeftCell="A16" workbookViewId="0">
      <selection sqref="A1:IV6553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373" t="s">
        <v>116</v>
      </c>
      <c r="E2" s="374"/>
      <c r="F2" s="375"/>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144</v>
      </c>
      <c r="L23" s="155"/>
    </row>
    <row r="24" spans="10:12" ht="13.5" x14ac:dyDescent="0.2">
      <c r="J24" s="98"/>
      <c r="K24" s="96"/>
      <c r="L24" s="155"/>
    </row>
    <row r="25" spans="10:12" ht="13.5" x14ac:dyDescent="0.2">
      <c r="J25" s="98"/>
      <c r="K25" s="96" t="s">
        <v>64</v>
      </c>
      <c r="L25" s="155"/>
    </row>
    <row r="26" spans="10:12" ht="13.5" x14ac:dyDescent="0.2">
      <c r="J26" s="98"/>
      <c r="K26" s="96" t="s">
        <v>455</v>
      </c>
      <c r="L26" s="155"/>
    </row>
    <row r="27" spans="10:12" ht="13.5" x14ac:dyDescent="0.2">
      <c r="J27" s="98"/>
      <c r="K27" s="96" t="s">
        <v>28</v>
      </c>
      <c r="L27" s="155"/>
    </row>
    <row r="28" spans="10:12" ht="13.5" x14ac:dyDescent="0.2">
      <c r="J28" s="98"/>
      <c r="K28" s="96" t="s">
        <v>407</v>
      </c>
      <c r="L28" s="155"/>
    </row>
    <row r="29" spans="10:12" ht="13.5" x14ac:dyDescent="0.2">
      <c r="J29" s="98"/>
      <c r="K29" s="96" t="s">
        <v>1</v>
      </c>
      <c r="L29" s="155"/>
    </row>
    <row r="30" spans="10:12" ht="13.5" x14ac:dyDescent="0.2">
      <c r="J30" s="98"/>
      <c r="K30" s="96"/>
      <c r="L30" s="155"/>
    </row>
    <row r="31" spans="10:12" ht="13.5" x14ac:dyDescent="0.2">
      <c r="J31" s="98"/>
      <c r="K31" s="96"/>
      <c r="L31" s="151"/>
    </row>
    <row r="32" spans="10:12" ht="13.5" x14ac:dyDescent="0.2">
      <c r="J32" s="98" t="s">
        <v>80</v>
      </c>
      <c r="K32" s="98" t="s">
        <v>0</v>
      </c>
      <c r="L32" s="151"/>
    </row>
    <row r="33" spans="10:12" x14ac:dyDescent="0.2">
      <c r="J33" s="376"/>
      <c r="K33" s="385"/>
      <c r="L33" s="386"/>
    </row>
    <row r="34" spans="10:12" x14ac:dyDescent="0.2">
      <c r="J34" s="387"/>
      <c r="K34" s="388"/>
      <c r="L34" s="389"/>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87"/>
      <c r="K50" s="388"/>
      <c r="L50" s="389"/>
    </row>
    <row r="51" spans="10:12" x14ac:dyDescent="0.2">
      <c r="J51" s="387"/>
      <c r="K51" s="388"/>
      <c r="L51" s="389"/>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90"/>
      <c r="K57" s="391"/>
      <c r="L57" s="392"/>
    </row>
    <row r="58" spans="10:12" x14ac:dyDescent="0.2">
      <c r="J58" s="376"/>
      <c r="K58" s="385"/>
      <c r="L58" s="386"/>
    </row>
    <row r="59" spans="10:12" x14ac:dyDescent="0.2">
      <c r="J59" s="387"/>
      <c r="K59" s="388"/>
      <c r="L59" s="389"/>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87"/>
      <c r="K75" s="388"/>
      <c r="L75" s="389"/>
    </row>
    <row r="76" spans="10:12" x14ac:dyDescent="0.2">
      <c r="J76" s="387"/>
      <c r="K76" s="388"/>
      <c r="L76" s="389"/>
    </row>
    <row r="77" spans="10:12" x14ac:dyDescent="0.2">
      <c r="J77" s="387"/>
      <c r="K77" s="388"/>
      <c r="L77" s="389"/>
    </row>
    <row r="78" spans="10:12" x14ac:dyDescent="0.2">
      <c r="J78" s="387"/>
      <c r="K78" s="388"/>
      <c r="L78" s="389"/>
    </row>
    <row r="79" spans="10:12" x14ac:dyDescent="0.2">
      <c r="J79" s="387"/>
      <c r="K79" s="388"/>
      <c r="L79" s="389"/>
    </row>
    <row r="80" spans="10:12" x14ac:dyDescent="0.2">
      <c r="J80" s="387"/>
      <c r="K80" s="388"/>
      <c r="L80" s="389"/>
    </row>
    <row r="81" spans="10:12" x14ac:dyDescent="0.2">
      <c r="J81" s="387"/>
      <c r="K81" s="388"/>
      <c r="L81" s="389"/>
    </row>
    <row r="82" spans="10:12" x14ac:dyDescent="0.2">
      <c r="J82" s="390"/>
      <c r="K82" s="391"/>
      <c r="L82" s="392"/>
    </row>
  </sheetData>
  <mergeCells count="3">
    <mergeCell ref="D2:F2"/>
    <mergeCell ref="J33:L57"/>
    <mergeCell ref="J58:L82"/>
  </mergeCells>
  <phoneticPr fontId="25"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2"/>
  <sheetViews>
    <sheetView workbookViewId="0">
      <selection activeCell="K29" sqref="K29"/>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393" t="s">
        <v>463</v>
      </c>
      <c r="E2" s="394"/>
      <c r="F2" s="395"/>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144</v>
      </c>
      <c r="L23" s="155"/>
    </row>
    <row r="24" spans="10:12" ht="13.5" x14ac:dyDescent="0.2">
      <c r="J24" s="98"/>
      <c r="K24" s="96"/>
      <c r="L24" s="155"/>
    </row>
    <row r="25" spans="10:12" ht="13.5" x14ac:dyDescent="0.2">
      <c r="J25" s="98"/>
      <c r="K25" s="96" t="s">
        <v>64</v>
      </c>
      <c r="L25" s="155"/>
    </row>
    <row r="26" spans="10:12" ht="13.5" x14ac:dyDescent="0.2">
      <c r="J26" s="98"/>
      <c r="K26" s="96" t="s">
        <v>455</v>
      </c>
      <c r="L26" s="155"/>
    </row>
    <row r="27" spans="10:12" ht="13.5" x14ac:dyDescent="0.2">
      <c r="J27" s="98"/>
      <c r="K27" s="96" t="s">
        <v>28</v>
      </c>
      <c r="L27" s="155"/>
    </row>
    <row r="28" spans="10:12" ht="13.5" x14ac:dyDescent="0.2">
      <c r="J28" s="98"/>
      <c r="K28" s="96" t="s">
        <v>407</v>
      </c>
      <c r="L28" s="155"/>
    </row>
    <row r="29" spans="10:12" ht="13.5" x14ac:dyDescent="0.2">
      <c r="J29" s="98"/>
      <c r="K29" s="96" t="s">
        <v>1</v>
      </c>
      <c r="L29" s="155"/>
    </row>
    <row r="30" spans="10:12" ht="13.5" x14ac:dyDescent="0.2">
      <c r="J30" s="98"/>
      <c r="K30" s="96"/>
      <c r="L30" s="155"/>
    </row>
    <row r="31" spans="10:12" ht="13.5" x14ac:dyDescent="0.2">
      <c r="J31" s="98"/>
      <c r="K31" s="96"/>
      <c r="L31" s="151"/>
    </row>
    <row r="32" spans="10:12" ht="13.5" x14ac:dyDescent="0.2">
      <c r="J32" s="98" t="s">
        <v>80</v>
      </c>
      <c r="K32" s="98" t="s">
        <v>0</v>
      </c>
      <c r="L32" s="151"/>
    </row>
    <row r="33" spans="10:12" x14ac:dyDescent="0.2">
      <c r="J33" s="376"/>
      <c r="K33" s="385"/>
      <c r="L33" s="386"/>
    </row>
    <row r="34" spans="10:12" x14ac:dyDescent="0.2">
      <c r="J34" s="387"/>
      <c r="K34" s="388"/>
      <c r="L34" s="389"/>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87"/>
      <c r="K50" s="388"/>
      <c r="L50" s="389"/>
    </row>
    <row r="51" spans="10:12" x14ac:dyDescent="0.2">
      <c r="J51" s="387"/>
      <c r="K51" s="388"/>
      <c r="L51" s="389"/>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90"/>
      <c r="K57" s="391"/>
      <c r="L57" s="392"/>
    </row>
    <row r="58" spans="10:12" x14ac:dyDescent="0.2">
      <c r="J58" s="376"/>
      <c r="K58" s="385"/>
      <c r="L58" s="386"/>
    </row>
    <row r="59" spans="10:12" x14ac:dyDescent="0.2">
      <c r="J59" s="387"/>
      <c r="K59" s="388"/>
      <c r="L59" s="389"/>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87"/>
      <c r="K75" s="388"/>
      <c r="L75" s="389"/>
    </row>
    <row r="76" spans="10:12" x14ac:dyDescent="0.2">
      <c r="J76" s="387"/>
      <c r="K76" s="388"/>
      <c r="L76" s="389"/>
    </row>
    <row r="77" spans="10:12" x14ac:dyDescent="0.2">
      <c r="J77" s="387"/>
      <c r="K77" s="388"/>
      <c r="L77" s="389"/>
    </row>
    <row r="78" spans="10:12" x14ac:dyDescent="0.2">
      <c r="J78" s="387"/>
      <c r="K78" s="388"/>
      <c r="L78" s="389"/>
    </row>
    <row r="79" spans="10:12" x14ac:dyDescent="0.2">
      <c r="J79" s="387"/>
      <c r="K79" s="388"/>
      <c r="L79" s="389"/>
    </row>
    <row r="80" spans="10:12" x14ac:dyDescent="0.2">
      <c r="J80" s="387"/>
      <c r="K80" s="388"/>
      <c r="L80" s="389"/>
    </row>
    <row r="81" spans="10:12" x14ac:dyDescent="0.2">
      <c r="J81" s="387"/>
      <c r="K81" s="388"/>
      <c r="L81" s="389"/>
    </row>
    <row r="82" spans="10:12" x14ac:dyDescent="0.2">
      <c r="J82" s="390"/>
      <c r="K82" s="391"/>
      <c r="L82" s="392"/>
    </row>
  </sheetData>
  <mergeCells count="3">
    <mergeCell ref="D2:F2"/>
    <mergeCell ref="J33:L57"/>
    <mergeCell ref="J58:L82"/>
  </mergeCells>
  <phoneticPr fontId="25"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L82"/>
  <sheetViews>
    <sheetView workbookViewId="0">
      <selection activeCell="K21" sqref="K21"/>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396" t="s">
        <v>478</v>
      </c>
      <c r="E2" s="397"/>
      <c r="F2" s="398"/>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144</v>
      </c>
      <c r="L23" s="155"/>
    </row>
    <row r="24" spans="10:12" ht="13.5" x14ac:dyDescent="0.2">
      <c r="J24" s="98"/>
      <c r="K24" s="96"/>
      <c r="L24" s="155"/>
    </row>
    <row r="25" spans="10:12" ht="13.5" x14ac:dyDescent="0.2">
      <c r="J25" s="98"/>
      <c r="K25" s="96" t="s">
        <v>64</v>
      </c>
      <c r="L25" s="155"/>
    </row>
    <row r="26" spans="10:12" ht="13.5" x14ac:dyDescent="0.2">
      <c r="J26" s="98"/>
      <c r="K26" s="96" t="s">
        <v>455</v>
      </c>
      <c r="L26" s="155"/>
    </row>
    <row r="27" spans="10:12" ht="13.5" x14ac:dyDescent="0.2">
      <c r="J27" s="98"/>
      <c r="K27" s="96" t="s">
        <v>28</v>
      </c>
      <c r="L27" s="155"/>
    </row>
    <row r="28" spans="10:12" ht="13.5" x14ac:dyDescent="0.2">
      <c r="J28" s="98"/>
      <c r="K28" s="96" t="s">
        <v>407</v>
      </c>
      <c r="L28" s="155"/>
    </row>
    <row r="29" spans="10:12" ht="13.5" x14ac:dyDescent="0.2">
      <c r="J29" s="98"/>
      <c r="K29" s="96" t="s">
        <v>1</v>
      </c>
      <c r="L29" s="155"/>
    </row>
    <row r="30" spans="10:12" ht="13.5" x14ac:dyDescent="0.2">
      <c r="J30" s="98"/>
      <c r="K30" s="96"/>
      <c r="L30" s="155"/>
    </row>
    <row r="31" spans="10:12" ht="13.5" x14ac:dyDescent="0.2">
      <c r="J31" s="98"/>
      <c r="K31" s="96"/>
      <c r="L31" s="151"/>
    </row>
    <row r="32" spans="10:12" ht="13.5" x14ac:dyDescent="0.2">
      <c r="J32" s="98" t="s">
        <v>80</v>
      </c>
      <c r="K32" s="98" t="s">
        <v>0</v>
      </c>
      <c r="L32" s="151"/>
    </row>
    <row r="33" spans="10:12" x14ac:dyDescent="0.2">
      <c r="J33" s="376"/>
      <c r="K33" s="385"/>
      <c r="L33" s="386"/>
    </row>
    <row r="34" spans="10:12" x14ac:dyDescent="0.2">
      <c r="J34" s="387"/>
      <c r="K34" s="388"/>
      <c r="L34" s="389"/>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87"/>
      <c r="K50" s="388"/>
      <c r="L50" s="389"/>
    </row>
    <row r="51" spans="10:12" x14ac:dyDescent="0.2">
      <c r="J51" s="387"/>
      <c r="K51" s="388"/>
      <c r="L51" s="389"/>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90"/>
      <c r="K57" s="391"/>
      <c r="L57" s="392"/>
    </row>
    <row r="58" spans="10:12" x14ac:dyDescent="0.2">
      <c r="J58" s="376"/>
      <c r="K58" s="385"/>
      <c r="L58" s="386"/>
    </row>
    <row r="59" spans="10:12" x14ac:dyDescent="0.2">
      <c r="J59" s="387"/>
      <c r="K59" s="388"/>
      <c r="L59" s="389"/>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87"/>
      <c r="K75" s="388"/>
      <c r="L75" s="389"/>
    </row>
    <row r="76" spans="10:12" x14ac:dyDescent="0.2">
      <c r="J76" s="387"/>
      <c r="K76" s="388"/>
      <c r="L76" s="389"/>
    </row>
    <row r="77" spans="10:12" x14ac:dyDescent="0.2">
      <c r="J77" s="387"/>
      <c r="K77" s="388"/>
      <c r="L77" s="389"/>
    </row>
    <row r="78" spans="10:12" x14ac:dyDescent="0.2">
      <c r="J78" s="387"/>
      <c r="K78" s="388"/>
      <c r="L78" s="389"/>
    </row>
    <row r="79" spans="10:12" x14ac:dyDescent="0.2">
      <c r="J79" s="387"/>
      <c r="K79" s="388"/>
      <c r="L79" s="389"/>
    </row>
    <row r="80" spans="10:12" x14ac:dyDescent="0.2">
      <c r="J80" s="387"/>
      <c r="K80" s="388"/>
      <c r="L80" s="389"/>
    </row>
    <row r="81" spans="10:12" x14ac:dyDescent="0.2">
      <c r="J81" s="387"/>
      <c r="K81" s="388"/>
      <c r="L81" s="389"/>
    </row>
    <row r="82" spans="10:12" x14ac:dyDescent="0.2">
      <c r="J82" s="390"/>
      <c r="K82" s="391"/>
      <c r="L82" s="392"/>
    </row>
  </sheetData>
  <mergeCells count="3">
    <mergeCell ref="D2:F2"/>
    <mergeCell ref="J33:L57"/>
    <mergeCell ref="J58:L82"/>
  </mergeCells>
  <phoneticPr fontId="25"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3"/>
  <sheetViews>
    <sheetView workbookViewId="0">
      <selection activeCell="L89" sqref="L89"/>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399" t="s">
        <v>493</v>
      </c>
      <c r="E2" s="400"/>
      <c r="F2" s="401"/>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28</v>
      </c>
      <c r="L28" s="155"/>
    </row>
    <row r="29" spans="10:12" ht="13.5" x14ac:dyDescent="0.2">
      <c r="J29" s="98"/>
      <c r="K29" s="96" t="s">
        <v>407</v>
      </c>
      <c r="L29" s="155"/>
    </row>
    <row r="30" spans="10:12" ht="13.5" x14ac:dyDescent="0.2">
      <c r="J30" s="98"/>
      <c r="K30" s="96" t="s">
        <v>1</v>
      </c>
      <c r="L30" s="155"/>
    </row>
    <row r="31" spans="10:12" ht="13.5" x14ac:dyDescent="0.2">
      <c r="J31" s="98"/>
      <c r="K31" s="96"/>
      <c r="L31" s="155"/>
    </row>
    <row r="32" spans="10:12" ht="13.5" x14ac:dyDescent="0.2">
      <c r="J32" s="98"/>
      <c r="K32" s="96"/>
      <c r="L32" s="151"/>
    </row>
    <row r="33" spans="10:12" ht="13.5" x14ac:dyDescent="0.2">
      <c r="J33" s="98" t="s">
        <v>80</v>
      </c>
      <c r="K33" s="98" t="s">
        <v>0</v>
      </c>
      <c r="L33" s="151"/>
    </row>
    <row r="34" spans="10:12" x14ac:dyDescent="0.2">
      <c r="J34" s="376"/>
      <c r="K34" s="385"/>
      <c r="L34" s="386"/>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87"/>
      <c r="K50" s="388"/>
      <c r="L50" s="389"/>
    </row>
    <row r="51" spans="10:12" x14ac:dyDescent="0.2">
      <c r="J51" s="387"/>
      <c r="K51" s="388"/>
      <c r="L51" s="389"/>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87"/>
      <c r="K57" s="388"/>
      <c r="L57" s="389"/>
    </row>
    <row r="58" spans="10:12" x14ac:dyDescent="0.2">
      <c r="J58" s="390"/>
      <c r="K58" s="391"/>
      <c r="L58" s="392"/>
    </row>
    <row r="59" spans="10:12" x14ac:dyDescent="0.2">
      <c r="J59" s="376"/>
      <c r="K59" s="385"/>
      <c r="L59" s="386"/>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87"/>
      <c r="K75" s="388"/>
      <c r="L75" s="389"/>
    </row>
    <row r="76" spans="10:12" x14ac:dyDescent="0.2">
      <c r="J76" s="387"/>
      <c r="K76" s="388"/>
      <c r="L76" s="389"/>
    </row>
    <row r="77" spans="10:12" x14ac:dyDescent="0.2">
      <c r="J77" s="387"/>
      <c r="K77" s="388"/>
      <c r="L77" s="389"/>
    </row>
    <row r="78" spans="10:12" x14ac:dyDescent="0.2">
      <c r="J78" s="387"/>
      <c r="K78" s="388"/>
      <c r="L78" s="389"/>
    </row>
    <row r="79" spans="10:12" x14ac:dyDescent="0.2">
      <c r="J79" s="387"/>
      <c r="K79" s="388"/>
      <c r="L79" s="389"/>
    </row>
    <row r="80" spans="10:12" x14ac:dyDescent="0.2">
      <c r="J80" s="387"/>
      <c r="K80" s="388"/>
      <c r="L80" s="389"/>
    </row>
    <row r="81" spans="10:12" x14ac:dyDescent="0.2">
      <c r="J81" s="387"/>
      <c r="K81" s="388"/>
      <c r="L81" s="389"/>
    </row>
    <row r="82" spans="10:12" x14ac:dyDescent="0.2">
      <c r="J82" s="387"/>
      <c r="K82" s="388"/>
      <c r="L82" s="389"/>
    </row>
    <row r="83" spans="10:12" x14ac:dyDescent="0.2">
      <c r="J83" s="390"/>
      <c r="K83" s="391"/>
      <c r="L83" s="392"/>
    </row>
  </sheetData>
  <mergeCells count="3">
    <mergeCell ref="D2:F2"/>
    <mergeCell ref="J34:L58"/>
    <mergeCell ref="J59:L83"/>
  </mergeCells>
  <phoneticPr fontId="25"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zoomScaleNormal="100" workbookViewId="0">
      <selection activeCell="J33" sqref="J33:L57"/>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373" t="s">
        <v>369</v>
      </c>
      <c r="E2" s="374"/>
      <c r="F2" s="375"/>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144</v>
      </c>
      <c r="L23" s="155"/>
    </row>
    <row r="24" spans="10:12" ht="13.5" x14ac:dyDescent="0.2">
      <c r="J24" s="98"/>
      <c r="K24" s="96"/>
      <c r="L24" s="155"/>
    </row>
    <row r="25" spans="10:12" ht="13.5" x14ac:dyDescent="0.2">
      <c r="J25" s="98"/>
      <c r="K25" s="96" t="s">
        <v>64</v>
      </c>
      <c r="L25" s="155"/>
    </row>
    <row r="26" spans="10:12" ht="13.5" x14ac:dyDescent="0.2">
      <c r="J26" s="98"/>
      <c r="K26" s="96" t="s">
        <v>455</v>
      </c>
      <c r="L26" s="155"/>
    </row>
    <row r="27" spans="10:12" ht="13.5" x14ac:dyDescent="0.2">
      <c r="J27" s="98"/>
      <c r="K27" s="96" t="s">
        <v>28</v>
      </c>
      <c r="L27" s="155"/>
    </row>
    <row r="28" spans="10:12" ht="13.5" x14ac:dyDescent="0.2">
      <c r="J28" s="98"/>
      <c r="K28" s="96" t="s">
        <v>407</v>
      </c>
      <c r="L28" s="155"/>
    </row>
    <row r="29" spans="10:12" ht="13.5" x14ac:dyDescent="0.2">
      <c r="J29" s="98"/>
      <c r="K29" s="96" t="s">
        <v>1</v>
      </c>
      <c r="L29" s="155"/>
    </row>
    <row r="30" spans="10:12" ht="13.5" x14ac:dyDescent="0.2">
      <c r="J30" s="98"/>
      <c r="K30" s="96"/>
      <c r="L30" s="155"/>
    </row>
    <row r="31" spans="10:12" ht="13.5" x14ac:dyDescent="0.2">
      <c r="J31" s="98"/>
      <c r="K31" s="96"/>
      <c r="L31" s="151"/>
    </row>
    <row r="32" spans="10:12" ht="13.5" x14ac:dyDescent="0.2">
      <c r="J32" s="98" t="s">
        <v>80</v>
      </c>
      <c r="K32" s="98" t="s">
        <v>0</v>
      </c>
      <c r="L32" s="151"/>
    </row>
    <row r="33" spans="10:12" x14ac:dyDescent="0.2">
      <c r="J33" s="376"/>
      <c r="K33" s="385"/>
      <c r="L33" s="386"/>
    </row>
    <row r="34" spans="10:12" x14ac:dyDescent="0.2">
      <c r="J34" s="387"/>
      <c r="K34" s="388"/>
      <c r="L34" s="389"/>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87"/>
      <c r="K50" s="388"/>
      <c r="L50" s="389"/>
    </row>
    <row r="51" spans="10:12" x14ac:dyDescent="0.2">
      <c r="J51" s="387"/>
      <c r="K51" s="388"/>
      <c r="L51" s="389"/>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90"/>
      <c r="K57" s="391"/>
      <c r="L57" s="392"/>
    </row>
    <row r="58" spans="10:12" x14ac:dyDescent="0.2">
      <c r="J58" s="376"/>
      <c r="K58" s="385"/>
      <c r="L58" s="386"/>
    </row>
    <row r="59" spans="10:12" x14ac:dyDescent="0.2">
      <c r="J59" s="387"/>
      <c r="K59" s="388"/>
      <c r="L59" s="389"/>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87"/>
      <c r="K75" s="388"/>
      <c r="L75" s="389"/>
    </row>
    <row r="76" spans="10:12" x14ac:dyDescent="0.2">
      <c r="J76" s="387"/>
      <c r="K76" s="388"/>
      <c r="L76" s="389"/>
    </row>
    <row r="77" spans="10:12" x14ac:dyDescent="0.2">
      <c r="J77" s="387"/>
      <c r="K77" s="388"/>
      <c r="L77" s="389"/>
    </row>
    <row r="78" spans="10:12" x14ac:dyDescent="0.2">
      <c r="J78" s="387"/>
      <c r="K78" s="388"/>
      <c r="L78" s="389"/>
    </row>
    <row r="79" spans="10:12" x14ac:dyDescent="0.2">
      <c r="J79" s="387"/>
      <c r="K79" s="388"/>
      <c r="L79" s="389"/>
    </row>
    <row r="80" spans="10:12" x14ac:dyDescent="0.2">
      <c r="J80" s="387"/>
      <c r="K80" s="388"/>
      <c r="L80" s="389"/>
    </row>
    <row r="81" spans="10:12" x14ac:dyDescent="0.2">
      <c r="J81" s="387"/>
      <c r="K81" s="388"/>
      <c r="L81" s="389"/>
    </row>
    <row r="82" spans="10:12" x14ac:dyDescent="0.2">
      <c r="J82" s="390"/>
      <c r="K82" s="391"/>
      <c r="L82" s="392"/>
    </row>
  </sheetData>
  <mergeCells count="3">
    <mergeCell ref="D2:F2"/>
    <mergeCell ref="J33:L57"/>
    <mergeCell ref="J58:L82"/>
  </mergeCells>
  <phoneticPr fontId="25"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J62"/>
  <sheetViews>
    <sheetView showZeros="0" tabSelected="1" topLeftCell="A34" zoomScale="89" zoomScaleNormal="89" zoomScaleSheetLayoutView="50" workbookViewId="0">
      <pane xSplit="2" topLeftCell="FT1" activePane="topRight" state="frozen"/>
      <selection pane="topRight" activeCell="GC40" sqref="GC40:GG40"/>
    </sheetView>
  </sheetViews>
  <sheetFormatPr defaultRowHeight="12.75" x14ac:dyDescent="0.2"/>
  <cols>
    <col min="1" max="1" width="3.28515625" style="6" customWidth="1"/>
    <col min="2" max="2" width="21.140625" style="33" bestFit="1" customWidth="1"/>
    <col min="3" max="3" width="5.28515625" style="6" customWidth="1"/>
    <col min="4" max="4" width="6.5703125" style="19" customWidth="1"/>
    <col min="5" max="5" width="6.5703125" style="6" customWidth="1"/>
    <col min="6" max="6" width="6.7109375" style="19" customWidth="1"/>
    <col min="7" max="7" width="7.5703125" style="6" customWidth="1"/>
    <col min="8" max="10" width="5.28515625" style="6" customWidth="1"/>
    <col min="11" max="11" width="5.140625" style="6" customWidth="1"/>
    <col min="12" max="12" width="6.5703125" style="6" customWidth="1"/>
    <col min="13" max="13" width="4.140625" style="6" customWidth="1"/>
    <col min="14" max="14" width="5.28515625" style="6" customWidth="1"/>
    <col min="15" max="19" width="4.140625" style="8" hidden="1" customWidth="1"/>
    <col min="20" max="53" width="4.140625" style="8" customWidth="1"/>
    <col min="54" max="54" width="4.85546875" style="8" customWidth="1"/>
    <col min="55" max="58" width="4.140625" style="8" customWidth="1"/>
    <col min="59" max="59" width="4.85546875" style="8" customWidth="1"/>
    <col min="60" max="63" width="4.140625" style="8" customWidth="1"/>
    <col min="64" max="64" width="3.28515625" style="8" bestFit="1" customWidth="1"/>
    <col min="65" max="68" width="4.140625" style="8" customWidth="1"/>
    <col min="69" max="69" width="5.7109375" style="8" customWidth="1"/>
    <col min="70" max="73" width="4.140625" style="8" customWidth="1"/>
    <col min="74" max="74" width="5.140625" style="8" customWidth="1"/>
    <col min="75" max="78" width="4.140625" style="8" customWidth="1"/>
    <col min="79" max="79" width="4.7109375" style="8" customWidth="1"/>
    <col min="80" max="83" width="4.140625" style="8" customWidth="1"/>
    <col min="84" max="84" width="5.85546875" style="8" customWidth="1"/>
    <col min="85" max="88" width="4.140625" style="8" customWidth="1"/>
    <col min="89" max="89" width="6.140625" style="8" customWidth="1"/>
    <col min="90" max="93" width="4.140625" style="8" customWidth="1"/>
    <col min="94" max="94" width="5.7109375" style="8" customWidth="1"/>
    <col min="95" max="98" width="4.140625" style="8" customWidth="1"/>
    <col min="99" max="99" width="5.42578125" style="8" customWidth="1"/>
    <col min="100" max="103" width="4.140625" style="8" customWidth="1"/>
    <col min="104" max="104" width="5.28515625" style="8" customWidth="1"/>
    <col min="105" max="108" width="4.140625" style="8" customWidth="1"/>
    <col min="109" max="109" width="6.42578125" style="8" customWidth="1"/>
    <col min="110" max="113" width="4.140625" style="8" customWidth="1"/>
    <col min="114" max="114" width="6.85546875" style="8" customWidth="1"/>
    <col min="115" max="118" width="4.140625" style="8" customWidth="1"/>
    <col min="119" max="119" width="5.5703125" style="8" customWidth="1"/>
    <col min="120" max="123" width="4.140625" style="8" customWidth="1"/>
    <col min="124" max="124" width="4.85546875" style="8" customWidth="1"/>
    <col min="125" max="133" width="4.140625" style="8" customWidth="1"/>
    <col min="134" max="134" width="4.7109375" style="8" customWidth="1"/>
    <col min="135" max="138" width="4.140625" style="8" customWidth="1"/>
    <col min="139" max="139" width="7" style="8" customWidth="1"/>
    <col min="140" max="143" width="4.140625" style="8" customWidth="1"/>
    <col min="144" max="144" width="5" style="8" customWidth="1"/>
    <col min="145" max="148" width="4.140625" style="8" customWidth="1"/>
    <col min="149" max="149" width="5.140625" style="8" customWidth="1"/>
    <col min="150" max="158" width="4.140625" style="8" customWidth="1"/>
    <col min="159" max="159" width="6.28515625" style="8" customWidth="1"/>
    <col min="160" max="163" width="4.140625" style="8" customWidth="1"/>
    <col min="164" max="164" width="6.28515625" style="8" customWidth="1"/>
    <col min="165" max="168" width="4.140625" style="8" customWidth="1"/>
    <col min="169" max="169" width="6.28515625" style="8" customWidth="1"/>
    <col min="170" max="173" width="4.140625" style="32" customWidth="1"/>
    <col min="174" max="174" width="5.140625" style="32" customWidth="1"/>
    <col min="175" max="178" width="4.140625" style="8" customWidth="1"/>
    <col min="179" max="179" width="5.5703125" style="8" customWidth="1"/>
    <col min="180" max="189" width="4.140625" style="8" customWidth="1"/>
    <col min="190" max="16384" width="9.140625" style="14"/>
  </cols>
  <sheetData>
    <row r="1" spans="1:244" ht="15" thickBot="1" x14ac:dyDescent="0.25">
      <c r="O1" s="351"/>
      <c r="P1" s="352"/>
      <c r="Q1" s="352"/>
      <c r="R1" s="352"/>
      <c r="S1" s="353"/>
      <c r="T1" s="354" t="s">
        <v>19</v>
      </c>
      <c r="U1" s="354"/>
      <c r="V1" s="354"/>
      <c r="W1" s="354"/>
      <c r="X1" s="354"/>
      <c r="Y1" s="354" t="s">
        <v>19</v>
      </c>
      <c r="Z1" s="354"/>
      <c r="AA1" s="354"/>
      <c r="AB1" s="354"/>
      <c r="AC1" s="354"/>
      <c r="AD1" s="354" t="s">
        <v>19</v>
      </c>
      <c r="AE1" s="354"/>
      <c r="AF1" s="354"/>
      <c r="AG1" s="354"/>
      <c r="AH1" s="354"/>
      <c r="AI1" s="330" t="s">
        <v>70</v>
      </c>
      <c r="AJ1" s="330"/>
      <c r="AK1" s="330"/>
      <c r="AL1" s="330"/>
      <c r="AM1" s="330"/>
      <c r="AN1" s="330" t="s">
        <v>70</v>
      </c>
      <c r="AO1" s="330"/>
      <c r="AP1" s="330"/>
      <c r="AQ1" s="330"/>
      <c r="AR1" s="330"/>
      <c r="AS1" s="330" t="s">
        <v>70</v>
      </c>
      <c r="AT1" s="330"/>
      <c r="AU1" s="330"/>
      <c r="AV1" s="330"/>
      <c r="AW1" s="330"/>
      <c r="AX1" s="330" t="s">
        <v>70</v>
      </c>
      <c r="AY1" s="330"/>
      <c r="AZ1" s="330"/>
      <c r="BA1" s="330"/>
      <c r="BB1" s="330"/>
      <c r="BC1" s="330" t="s">
        <v>70</v>
      </c>
      <c r="BD1" s="330"/>
      <c r="BE1" s="330"/>
      <c r="BF1" s="330"/>
      <c r="BG1" s="330"/>
      <c r="BH1" s="330" t="s">
        <v>70</v>
      </c>
      <c r="BI1" s="330"/>
      <c r="BJ1" s="330"/>
      <c r="BK1" s="330"/>
      <c r="BL1" s="330"/>
      <c r="BM1" s="323" t="s">
        <v>402</v>
      </c>
      <c r="BN1" s="323"/>
      <c r="BO1" s="323"/>
      <c r="BP1" s="323"/>
      <c r="BQ1" s="323"/>
      <c r="BR1" s="363" t="s">
        <v>430</v>
      </c>
      <c r="BS1" s="363"/>
      <c r="BT1" s="363"/>
      <c r="BU1" s="363"/>
      <c r="BV1" s="363"/>
      <c r="BW1" s="323" t="s">
        <v>402</v>
      </c>
      <c r="BX1" s="323"/>
      <c r="BY1" s="323"/>
      <c r="BZ1" s="323"/>
      <c r="CA1" s="323"/>
      <c r="CB1" s="330" t="s">
        <v>70</v>
      </c>
      <c r="CC1" s="330"/>
      <c r="CD1" s="330"/>
      <c r="CE1" s="330"/>
      <c r="CF1" s="330"/>
      <c r="CG1" s="354" t="s">
        <v>19</v>
      </c>
      <c r="CH1" s="354"/>
      <c r="CI1" s="354"/>
      <c r="CJ1" s="354"/>
      <c r="CK1" s="354"/>
      <c r="CL1" s="323" t="s">
        <v>402</v>
      </c>
      <c r="CM1" s="323"/>
      <c r="CN1" s="323"/>
      <c r="CO1" s="323"/>
      <c r="CP1" s="323"/>
      <c r="CQ1" s="330" t="s">
        <v>70</v>
      </c>
      <c r="CR1" s="330"/>
      <c r="CS1" s="330"/>
      <c r="CT1" s="330"/>
      <c r="CU1" s="330"/>
      <c r="CV1" s="330" t="s">
        <v>70</v>
      </c>
      <c r="CW1" s="330"/>
      <c r="CX1" s="330"/>
      <c r="CY1" s="330"/>
      <c r="CZ1" s="330"/>
      <c r="DA1" s="330" t="s">
        <v>70</v>
      </c>
      <c r="DB1" s="330"/>
      <c r="DC1" s="330"/>
      <c r="DD1" s="330"/>
      <c r="DE1" s="330"/>
      <c r="DF1" s="323" t="s">
        <v>402</v>
      </c>
      <c r="DG1" s="323"/>
      <c r="DH1" s="323"/>
      <c r="DI1" s="323"/>
      <c r="DJ1" s="323"/>
      <c r="DK1" s="330" t="s">
        <v>70</v>
      </c>
      <c r="DL1" s="330"/>
      <c r="DM1" s="330"/>
      <c r="DN1" s="330"/>
      <c r="DO1" s="330"/>
      <c r="DP1" s="363" t="s">
        <v>430</v>
      </c>
      <c r="DQ1" s="363"/>
      <c r="DR1" s="363"/>
      <c r="DS1" s="363"/>
      <c r="DT1" s="363"/>
      <c r="DU1" s="364" t="s">
        <v>70</v>
      </c>
      <c r="DV1" s="365"/>
      <c r="DW1" s="365"/>
      <c r="DX1" s="365"/>
      <c r="DY1" s="366"/>
      <c r="DZ1" s="330" t="s">
        <v>70</v>
      </c>
      <c r="EA1" s="330"/>
      <c r="EB1" s="330"/>
      <c r="EC1" s="330"/>
      <c r="ED1" s="330"/>
      <c r="EE1" s="323" t="s">
        <v>139</v>
      </c>
      <c r="EF1" s="323"/>
      <c r="EG1" s="323"/>
      <c r="EH1" s="323"/>
      <c r="EI1" s="323"/>
      <c r="EJ1" s="330" t="s">
        <v>70</v>
      </c>
      <c r="EK1" s="330"/>
      <c r="EL1" s="330"/>
      <c r="EM1" s="330"/>
      <c r="EN1" s="330"/>
      <c r="EO1" s="327" t="s">
        <v>430</v>
      </c>
      <c r="EP1" s="328"/>
      <c r="EQ1" s="328"/>
      <c r="ER1" s="328"/>
      <c r="ES1" s="329"/>
      <c r="ET1" s="330" t="s">
        <v>614</v>
      </c>
      <c r="EU1" s="330"/>
      <c r="EV1" s="330"/>
      <c r="EW1" s="330"/>
      <c r="EX1" s="330"/>
      <c r="EY1" s="323" t="s">
        <v>595</v>
      </c>
      <c r="EZ1" s="323"/>
      <c r="FA1" s="323"/>
      <c r="FB1" s="323"/>
      <c r="FC1" s="323"/>
      <c r="FD1" s="330" t="s">
        <v>615</v>
      </c>
      <c r="FE1" s="330"/>
      <c r="FF1" s="330"/>
      <c r="FG1" s="330"/>
      <c r="FH1" s="330"/>
      <c r="FI1" s="330" t="s">
        <v>640</v>
      </c>
      <c r="FJ1" s="330"/>
      <c r="FK1" s="330"/>
      <c r="FL1" s="330"/>
      <c r="FM1" s="330"/>
      <c r="FN1" s="330" t="s">
        <v>641</v>
      </c>
      <c r="FO1" s="330"/>
      <c r="FP1" s="330"/>
      <c r="FQ1" s="330"/>
      <c r="FR1" s="330"/>
      <c r="FS1" s="327" t="s">
        <v>430</v>
      </c>
      <c r="FT1" s="328"/>
      <c r="FU1" s="328"/>
      <c r="FV1" s="328"/>
      <c r="FW1" s="329"/>
      <c r="FX1" s="323" t="s">
        <v>637</v>
      </c>
      <c r="FY1" s="323"/>
      <c r="FZ1" s="323"/>
      <c r="GA1" s="323"/>
      <c r="GB1" s="323"/>
      <c r="GC1" s="330" t="s">
        <v>648</v>
      </c>
      <c r="GD1" s="330"/>
      <c r="GE1" s="330"/>
      <c r="GF1" s="330"/>
      <c r="GG1" s="330"/>
    </row>
    <row r="2" spans="1:244" s="11" customFormat="1" ht="12.75" customHeight="1" x14ac:dyDescent="0.2">
      <c r="A2" s="342" t="s">
        <v>46</v>
      </c>
      <c r="B2" s="346" t="s">
        <v>7</v>
      </c>
      <c r="C2" s="344" t="s">
        <v>24</v>
      </c>
      <c r="D2" s="347" t="s">
        <v>49</v>
      </c>
      <c r="E2" s="344" t="s">
        <v>11</v>
      </c>
      <c r="F2" s="347" t="s">
        <v>12</v>
      </c>
      <c r="G2" s="344" t="s">
        <v>81</v>
      </c>
      <c r="H2" s="344" t="s">
        <v>82</v>
      </c>
      <c r="I2" s="344" t="s">
        <v>42</v>
      </c>
      <c r="J2" s="344" t="s">
        <v>43</v>
      </c>
      <c r="K2" s="344" t="s">
        <v>20</v>
      </c>
      <c r="L2" s="344" t="s">
        <v>13</v>
      </c>
      <c r="M2" s="344" t="s">
        <v>130</v>
      </c>
      <c r="N2" s="344" t="s">
        <v>14</v>
      </c>
      <c r="O2" s="357"/>
      <c r="P2" s="358"/>
      <c r="Q2" s="358"/>
      <c r="R2" s="358"/>
      <c r="S2" s="359"/>
      <c r="T2" s="331">
        <v>41886</v>
      </c>
      <c r="U2" s="332"/>
      <c r="V2" s="332"/>
      <c r="W2" s="332"/>
      <c r="X2" s="332"/>
      <c r="Y2" s="331">
        <v>41894</v>
      </c>
      <c r="Z2" s="332"/>
      <c r="AA2" s="332"/>
      <c r="AB2" s="332"/>
      <c r="AC2" s="332"/>
      <c r="AD2" s="331">
        <v>41900</v>
      </c>
      <c r="AE2" s="332"/>
      <c r="AF2" s="332"/>
      <c r="AG2" s="332"/>
      <c r="AH2" s="332"/>
      <c r="AI2" s="331">
        <v>41904</v>
      </c>
      <c r="AJ2" s="332"/>
      <c r="AK2" s="332"/>
      <c r="AL2" s="332"/>
      <c r="AM2" s="332"/>
      <c r="AN2" s="331">
        <v>41908</v>
      </c>
      <c r="AO2" s="332"/>
      <c r="AP2" s="332"/>
      <c r="AQ2" s="332"/>
      <c r="AR2" s="332"/>
      <c r="AS2" s="331">
        <v>41918</v>
      </c>
      <c r="AT2" s="332"/>
      <c r="AU2" s="332"/>
      <c r="AV2" s="332"/>
      <c r="AW2" s="332"/>
      <c r="AX2" s="331">
        <v>41926</v>
      </c>
      <c r="AY2" s="332"/>
      <c r="AZ2" s="332"/>
      <c r="BA2" s="332"/>
      <c r="BB2" s="332"/>
      <c r="BC2" s="331">
        <v>41932</v>
      </c>
      <c r="BD2" s="332"/>
      <c r="BE2" s="332"/>
      <c r="BF2" s="332"/>
      <c r="BG2" s="332"/>
      <c r="BH2" s="331">
        <v>41939</v>
      </c>
      <c r="BI2" s="332"/>
      <c r="BJ2" s="332"/>
      <c r="BK2" s="332"/>
      <c r="BL2" s="332"/>
      <c r="BM2" s="331">
        <v>41942</v>
      </c>
      <c r="BN2" s="332"/>
      <c r="BO2" s="332"/>
      <c r="BP2" s="332"/>
      <c r="BQ2" s="332"/>
      <c r="BR2" s="331">
        <v>41946</v>
      </c>
      <c r="BS2" s="332"/>
      <c r="BT2" s="332"/>
      <c r="BU2" s="332"/>
      <c r="BV2" s="332"/>
      <c r="BW2" s="331">
        <v>41953</v>
      </c>
      <c r="BX2" s="332"/>
      <c r="BY2" s="332"/>
      <c r="BZ2" s="332"/>
      <c r="CA2" s="332"/>
      <c r="CB2" s="331">
        <v>41963</v>
      </c>
      <c r="CC2" s="332"/>
      <c r="CD2" s="332"/>
      <c r="CE2" s="332"/>
      <c r="CF2" s="332"/>
      <c r="CG2" s="331">
        <v>42026</v>
      </c>
      <c r="CH2" s="332"/>
      <c r="CI2" s="332"/>
      <c r="CJ2" s="332"/>
      <c r="CK2" s="332"/>
      <c r="CL2" s="331">
        <v>42055</v>
      </c>
      <c r="CM2" s="332"/>
      <c r="CN2" s="332"/>
      <c r="CO2" s="332"/>
      <c r="CP2" s="332"/>
      <c r="CQ2" s="331">
        <v>42075</v>
      </c>
      <c r="CR2" s="332"/>
      <c r="CS2" s="332"/>
      <c r="CT2" s="332"/>
      <c r="CU2" s="332"/>
      <c r="CV2" s="331">
        <v>42082</v>
      </c>
      <c r="CW2" s="332"/>
      <c r="CX2" s="332"/>
      <c r="CY2" s="332"/>
      <c r="CZ2" s="332"/>
      <c r="DA2" s="331">
        <v>42086</v>
      </c>
      <c r="DB2" s="332"/>
      <c r="DC2" s="332"/>
      <c r="DD2" s="332"/>
      <c r="DE2" s="332"/>
      <c r="DF2" s="331">
        <v>42093</v>
      </c>
      <c r="DG2" s="332"/>
      <c r="DH2" s="332"/>
      <c r="DI2" s="332"/>
      <c r="DJ2" s="332"/>
      <c r="DK2" s="331">
        <v>42103</v>
      </c>
      <c r="DL2" s="332"/>
      <c r="DM2" s="332"/>
      <c r="DN2" s="332"/>
      <c r="DO2" s="332"/>
      <c r="DP2" s="331">
        <v>42114</v>
      </c>
      <c r="DQ2" s="332"/>
      <c r="DR2" s="332"/>
      <c r="DS2" s="332"/>
      <c r="DT2" s="332"/>
      <c r="DU2" s="331">
        <v>42118</v>
      </c>
      <c r="DV2" s="332"/>
      <c r="DW2" s="332"/>
      <c r="DX2" s="332"/>
      <c r="DY2" s="332"/>
      <c r="DZ2" s="331">
        <v>42124</v>
      </c>
      <c r="EA2" s="332"/>
      <c r="EB2" s="332"/>
      <c r="EC2" s="332"/>
      <c r="ED2" s="332"/>
      <c r="EE2" s="331">
        <v>42130</v>
      </c>
      <c r="EF2" s="332"/>
      <c r="EG2" s="332"/>
      <c r="EH2" s="332"/>
      <c r="EI2" s="332"/>
      <c r="EJ2" s="331">
        <v>42135</v>
      </c>
      <c r="EK2" s="332"/>
      <c r="EL2" s="332"/>
      <c r="EM2" s="332"/>
      <c r="EN2" s="332"/>
      <c r="EO2" s="357">
        <v>42138</v>
      </c>
      <c r="EP2" s="358"/>
      <c r="EQ2" s="358"/>
      <c r="ER2" s="358"/>
      <c r="ES2" s="359"/>
      <c r="ET2" s="331">
        <v>42145</v>
      </c>
      <c r="EU2" s="332"/>
      <c r="EV2" s="332"/>
      <c r="EW2" s="332"/>
      <c r="EX2" s="332"/>
      <c r="EY2" s="331">
        <v>42150</v>
      </c>
      <c r="EZ2" s="332"/>
      <c r="FA2" s="332"/>
      <c r="FB2" s="332"/>
      <c r="FC2" s="332"/>
      <c r="FD2" s="331">
        <v>42153</v>
      </c>
      <c r="FE2" s="332"/>
      <c r="FF2" s="332"/>
      <c r="FG2" s="332"/>
      <c r="FH2" s="332"/>
      <c r="FI2" s="331">
        <v>42158</v>
      </c>
      <c r="FJ2" s="332"/>
      <c r="FK2" s="332"/>
      <c r="FL2" s="332"/>
      <c r="FM2" s="332"/>
      <c r="FN2" s="331">
        <v>42163</v>
      </c>
      <c r="FO2" s="332"/>
      <c r="FP2" s="332"/>
      <c r="FQ2" s="332"/>
      <c r="FR2" s="332"/>
      <c r="FS2" s="331">
        <v>42165</v>
      </c>
      <c r="FT2" s="332"/>
      <c r="FU2" s="332"/>
      <c r="FV2" s="332"/>
      <c r="FW2" s="332"/>
      <c r="FX2" s="331">
        <v>42168</v>
      </c>
      <c r="FY2" s="332"/>
      <c r="FZ2" s="332"/>
      <c r="GA2" s="332"/>
      <c r="GB2" s="332"/>
      <c r="GC2" s="331">
        <v>42177</v>
      </c>
      <c r="GD2" s="332"/>
      <c r="GE2" s="332"/>
      <c r="GF2" s="332"/>
      <c r="GG2" s="332"/>
    </row>
    <row r="3" spans="1:244" s="11" customFormat="1" ht="35.25" customHeight="1" x14ac:dyDescent="0.2">
      <c r="A3" s="343"/>
      <c r="B3" s="319"/>
      <c r="C3" s="345"/>
      <c r="D3" s="348"/>
      <c r="E3" s="345"/>
      <c r="F3" s="348"/>
      <c r="G3" s="345"/>
      <c r="H3" s="345"/>
      <c r="I3" s="345"/>
      <c r="J3" s="345"/>
      <c r="K3" s="345" t="s">
        <v>8</v>
      </c>
      <c r="L3" s="345" t="s">
        <v>9</v>
      </c>
      <c r="M3" s="345" t="s">
        <v>9</v>
      </c>
      <c r="N3" s="345"/>
      <c r="O3" s="360"/>
      <c r="P3" s="361"/>
      <c r="Q3" s="361"/>
      <c r="R3" s="361"/>
      <c r="S3" s="362"/>
      <c r="T3" s="349" t="s">
        <v>247</v>
      </c>
      <c r="U3" s="350"/>
      <c r="V3" s="350"/>
      <c r="W3" s="350"/>
      <c r="X3" s="350"/>
      <c r="Y3" s="349" t="s">
        <v>286</v>
      </c>
      <c r="Z3" s="350"/>
      <c r="AA3" s="350"/>
      <c r="AB3" s="350"/>
      <c r="AC3" s="350"/>
      <c r="AD3" s="349" t="s">
        <v>328</v>
      </c>
      <c r="AE3" s="350"/>
      <c r="AF3" s="350"/>
      <c r="AG3" s="350"/>
      <c r="AH3" s="350"/>
      <c r="AI3" s="333" t="s">
        <v>375</v>
      </c>
      <c r="AJ3" s="334"/>
      <c r="AK3" s="334"/>
      <c r="AL3" s="334"/>
      <c r="AM3" s="334"/>
      <c r="AN3" s="333" t="s">
        <v>403</v>
      </c>
      <c r="AO3" s="334"/>
      <c r="AP3" s="334"/>
      <c r="AQ3" s="334"/>
      <c r="AR3" s="334"/>
      <c r="AS3" s="333" t="s">
        <v>417</v>
      </c>
      <c r="AT3" s="334"/>
      <c r="AU3" s="334"/>
      <c r="AV3" s="334"/>
      <c r="AW3" s="334"/>
      <c r="AX3" s="333" t="s">
        <v>431</v>
      </c>
      <c r="AY3" s="334"/>
      <c r="AZ3" s="334"/>
      <c r="BA3" s="334"/>
      <c r="BB3" s="334"/>
      <c r="BC3" s="333" t="s">
        <v>441</v>
      </c>
      <c r="BD3" s="334"/>
      <c r="BE3" s="334"/>
      <c r="BF3" s="334"/>
      <c r="BG3" s="334"/>
      <c r="BH3" s="333" t="s">
        <v>467</v>
      </c>
      <c r="BI3" s="334"/>
      <c r="BJ3" s="334"/>
      <c r="BK3" s="334"/>
      <c r="BL3" s="334"/>
      <c r="BM3" s="336" t="s">
        <v>476</v>
      </c>
      <c r="BN3" s="337"/>
      <c r="BO3" s="337"/>
      <c r="BP3" s="337"/>
      <c r="BQ3" s="337"/>
      <c r="BR3" s="355" t="s">
        <v>484</v>
      </c>
      <c r="BS3" s="356"/>
      <c r="BT3" s="356"/>
      <c r="BU3" s="356"/>
      <c r="BV3" s="356"/>
      <c r="BW3" s="336" t="s">
        <v>495</v>
      </c>
      <c r="BX3" s="337"/>
      <c r="BY3" s="337"/>
      <c r="BZ3" s="337"/>
      <c r="CA3" s="337"/>
      <c r="CB3" s="333" t="s">
        <v>506</v>
      </c>
      <c r="CC3" s="334"/>
      <c r="CD3" s="334"/>
      <c r="CE3" s="334"/>
      <c r="CF3" s="334"/>
      <c r="CG3" s="349" t="s">
        <v>513</v>
      </c>
      <c r="CH3" s="350"/>
      <c r="CI3" s="350"/>
      <c r="CJ3" s="350"/>
      <c r="CK3" s="350"/>
      <c r="CL3" s="336" t="s">
        <v>516</v>
      </c>
      <c r="CM3" s="337"/>
      <c r="CN3" s="337"/>
      <c r="CO3" s="337"/>
      <c r="CP3" s="337"/>
      <c r="CQ3" s="333" t="s">
        <v>523</v>
      </c>
      <c r="CR3" s="334"/>
      <c r="CS3" s="334"/>
      <c r="CT3" s="334"/>
      <c r="CU3" s="334"/>
      <c r="CV3" s="333" t="s">
        <v>531</v>
      </c>
      <c r="CW3" s="334"/>
      <c r="CX3" s="334"/>
      <c r="CY3" s="334"/>
      <c r="CZ3" s="334"/>
      <c r="DA3" s="333" t="s">
        <v>536</v>
      </c>
      <c r="DB3" s="334"/>
      <c r="DC3" s="334"/>
      <c r="DD3" s="334"/>
      <c r="DE3" s="334"/>
      <c r="DF3" s="336" t="s">
        <v>541</v>
      </c>
      <c r="DG3" s="337"/>
      <c r="DH3" s="337"/>
      <c r="DI3" s="337"/>
      <c r="DJ3" s="337"/>
      <c r="DK3" s="333" t="s">
        <v>549</v>
      </c>
      <c r="DL3" s="334"/>
      <c r="DM3" s="334"/>
      <c r="DN3" s="334"/>
      <c r="DO3" s="334"/>
      <c r="DP3" s="355" t="s">
        <v>559</v>
      </c>
      <c r="DQ3" s="356"/>
      <c r="DR3" s="356"/>
      <c r="DS3" s="356"/>
      <c r="DT3" s="356"/>
      <c r="DU3" s="333" t="s">
        <v>569</v>
      </c>
      <c r="DV3" s="334"/>
      <c r="DW3" s="334"/>
      <c r="DX3" s="334"/>
      <c r="DY3" s="334"/>
      <c r="DZ3" s="333" t="s">
        <v>577</v>
      </c>
      <c r="EA3" s="334"/>
      <c r="EB3" s="334"/>
      <c r="EC3" s="334"/>
      <c r="ED3" s="334"/>
      <c r="EE3" s="336" t="s">
        <v>596</v>
      </c>
      <c r="EF3" s="337"/>
      <c r="EG3" s="337"/>
      <c r="EH3" s="337"/>
      <c r="EI3" s="337"/>
      <c r="EJ3" s="333" t="s">
        <v>604</v>
      </c>
      <c r="EK3" s="334"/>
      <c r="EL3" s="334"/>
      <c r="EM3" s="334"/>
      <c r="EN3" s="334"/>
      <c r="EO3" s="324" t="s">
        <v>610</v>
      </c>
      <c r="EP3" s="325"/>
      <c r="EQ3" s="325"/>
      <c r="ER3" s="325"/>
      <c r="ES3" s="326"/>
      <c r="ET3" s="333" t="s">
        <v>621</v>
      </c>
      <c r="EU3" s="334"/>
      <c r="EV3" s="334"/>
      <c r="EW3" s="334"/>
      <c r="EX3" s="334"/>
      <c r="EY3" s="336" t="s">
        <v>495</v>
      </c>
      <c r="EZ3" s="337"/>
      <c r="FA3" s="337"/>
      <c r="FB3" s="337"/>
      <c r="FC3" s="337"/>
      <c r="FD3" s="333" t="s">
        <v>642</v>
      </c>
      <c r="FE3" s="334"/>
      <c r="FF3" s="334"/>
      <c r="FG3" s="334"/>
      <c r="FH3" s="334"/>
      <c r="FI3" s="333" t="s">
        <v>659</v>
      </c>
      <c r="FJ3" s="334"/>
      <c r="FK3" s="334"/>
      <c r="FL3" s="334"/>
      <c r="FM3" s="334"/>
      <c r="FN3" s="333" t="s">
        <v>674</v>
      </c>
      <c r="FO3" s="334"/>
      <c r="FP3" s="334"/>
      <c r="FQ3" s="334"/>
      <c r="FR3" s="334"/>
      <c r="FS3" s="324" t="s">
        <v>687</v>
      </c>
      <c r="FT3" s="325"/>
      <c r="FU3" s="325"/>
      <c r="FV3" s="325"/>
      <c r="FW3" s="326"/>
      <c r="FX3" s="336" t="s">
        <v>697</v>
      </c>
      <c r="FY3" s="337"/>
      <c r="FZ3" s="337"/>
      <c r="GA3" s="337"/>
      <c r="GB3" s="337"/>
      <c r="GC3" s="333" t="s">
        <v>716</v>
      </c>
      <c r="GD3" s="334"/>
      <c r="GE3" s="334"/>
      <c r="GF3" s="334"/>
      <c r="GG3" s="334"/>
    </row>
    <row r="4" spans="1:244" s="11" customFormat="1" ht="49.5" customHeight="1" x14ac:dyDescent="0.2">
      <c r="A4" s="343"/>
      <c r="B4" s="319"/>
      <c r="C4" s="345"/>
      <c r="D4" s="348"/>
      <c r="E4" s="345"/>
      <c r="F4" s="348"/>
      <c r="G4" s="345"/>
      <c r="H4" s="345"/>
      <c r="I4" s="345"/>
      <c r="J4" s="345"/>
      <c r="K4" s="345"/>
      <c r="L4" s="345"/>
      <c r="M4" s="345"/>
      <c r="N4" s="345"/>
      <c r="O4" s="26" t="s">
        <v>10</v>
      </c>
      <c r="P4" s="25" t="s">
        <v>21</v>
      </c>
      <c r="Q4" s="25" t="s">
        <v>15</v>
      </c>
      <c r="R4" s="25" t="s">
        <v>16</v>
      </c>
      <c r="S4" s="25" t="s">
        <v>17</v>
      </c>
      <c r="T4" s="26" t="s">
        <v>10</v>
      </c>
      <c r="U4" s="25" t="s">
        <v>21</v>
      </c>
      <c r="V4" s="25" t="s">
        <v>15</v>
      </c>
      <c r="W4" s="25" t="s">
        <v>16</v>
      </c>
      <c r="X4" s="25" t="s">
        <v>17</v>
      </c>
      <c r="Y4" s="26" t="s">
        <v>10</v>
      </c>
      <c r="Z4" s="25" t="s">
        <v>21</v>
      </c>
      <c r="AA4" s="25" t="s">
        <v>15</v>
      </c>
      <c r="AB4" s="25" t="s">
        <v>16</v>
      </c>
      <c r="AC4" s="25" t="s">
        <v>17</v>
      </c>
      <c r="AD4" s="26" t="s">
        <v>10</v>
      </c>
      <c r="AE4" s="25" t="s">
        <v>21</v>
      </c>
      <c r="AF4" s="25" t="s">
        <v>15</v>
      </c>
      <c r="AG4" s="25" t="s">
        <v>16</v>
      </c>
      <c r="AH4" s="25" t="s">
        <v>17</v>
      </c>
      <c r="AI4" s="26" t="s">
        <v>10</v>
      </c>
      <c r="AJ4" s="25" t="s">
        <v>21</v>
      </c>
      <c r="AK4" s="25" t="s">
        <v>15</v>
      </c>
      <c r="AL4" s="25" t="s">
        <v>16</v>
      </c>
      <c r="AM4" s="25" t="s">
        <v>17</v>
      </c>
      <c r="AN4" s="26" t="s">
        <v>10</v>
      </c>
      <c r="AO4" s="25" t="s">
        <v>21</v>
      </c>
      <c r="AP4" s="25" t="s">
        <v>15</v>
      </c>
      <c r="AQ4" s="25" t="s">
        <v>16</v>
      </c>
      <c r="AR4" s="25" t="s">
        <v>17</v>
      </c>
      <c r="AS4" s="26" t="s">
        <v>10</v>
      </c>
      <c r="AT4" s="25" t="s">
        <v>21</v>
      </c>
      <c r="AU4" s="25" t="s">
        <v>15</v>
      </c>
      <c r="AV4" s="25" t="s">
        <v>16</v>
      </c>
      <c r="AW4" s="25" t="s">
        <v>17</v>
      </c>
      <c r="AX4" s="26" t="s">
        <v>10</v>
      </c>
      <c r="AY4" s="25" t="s">
        <v>21</v>
      </c>
      <c r="AZ4" s="25" t="s">
        <v>15</v>
      </c>
      <c r="BA4" s="25" t="s">
        <v>16</v>
      </c>
      <c r="BB4" s="25" t="s">
        <v>17</v>
      </c>
      <c r="BC4" s="26" t="s">
        <v>10</v>
      </c>
      <c r="BD4" s="25" t="s">
        <v>21</v>
      </c>
      <c r="BE4" s="25" t="s">
        <v>15</v>
      </c>
      <c r="BF4" s="25" t="s">
        <v>16</v>
      </c>
      <c r="BG4" s="25" t="s">
        <v>17</v>
      </c>
      <c r="BH4" s="26" t="s">
        <v>10</v>
      </c>
      <c r="BI4" s="25" t="s">
        <v>21</v>
      </c>
      <c r="BJ4" s="25" t="s">
        <v>15</v>
      </c>
      <c r="BK4" s="25" t="s">
        <v>16</v>
      </c>
      <c r="BL4" s="25" t="s">
        <v>17</v>
      </c>
      <c r="BM4" s="26" t="s">
        <v>10</v>
      </c>
      <c r="BN4" s="25" t="s">
        <v>21</v>
      </c>
      <c r="BO4" s="25" t="s">
        <v>15</v>
      </c>
      <c r="BP4" s="25" t="s">
        <v>16</v>
      </c>
      <c r="BQ4" s="25" t="s">
        <v>17</v>
      </c>
      <c r="BR4" s="26" t="s">
        <v>10</v>
      </c>
      <c r="BS4" s="25" t="s">
        <v>21</v>
      </c>
      <c r="BT4" s="25" t="s">
        <v>15</v>
      </c>
      <c r="BU4" s="25" t="s">
        <v>16</v>
      </c>
      <c r="BV4" s="25" t="s">
        <v>17</v>
      </c>
      <c r="BW4" s="26" t="s">
        <v>10</v>
      </c>
      <c r="BX4" s="25" t="s">
        <v>21</v>
      </c>
      <c r="BY4" s="25" t="s">
        <v>15</v>
      </c>
      <c r="BZ4" s="25" t="s">
        <v>16</v>
      </c>
      <c r="CA4" s="25" t="s">
        <v>17</v>
      </c>
      <c r="CB4" s="26" t="s">
        <v>10</v>
      </c>
      <c r="CC4" s="25" t="s">
        <v>21</v>
      </c>
      <c r="CD4" s="25" t="s">
        <v>15</v>
      </c>
      <c r="CE4" s="25" t="s">
        <v>16</v>
      </c>
      <c r="CF4" s="25" t="s">
        <v>17</v>
      </c>
      <c r="CG4" s="26" t="s">
        <v>10</v>
      </c>
      <c r="CH4" s="25" t="s">
        <v>21</v>
      </c>
      <c r="CI4" s="25" t="s">
        <v>15</v>
      </c>
      <c r="CJ4" s="25" t="s">
        <v>16</v>
      </c>
      <c r="CK4" s="25" t="s">
        <v>17</v>
      </c>
      <c r="CL4" s="26" t="s">
        <v>10</v>
      </c>
      <c r="CM4" s="25" t="s">
        <v>21</v>
      </c>
      <c r="CN4" s="25" t="s">
        <v>15</v>
      </c>
      <c r="CO4" s="25" t="s">
        <v>16</v>
      </c>
      <c r="CP4" s="25" t="s">
        <v>17</v>
      </c>
      <c r="CQ4" s="26" t="s">
        <v>10</v>
      </c>
      <c r="CR4" s="25" t="s">
        <v>21</v>
      </c>
      <c r="CS4" s="25" t="s">
        <v>15</v>
      </c>
      <c r="CT4" s="25" t="s">
        <v>16</v>
      </c>
      <c r="CU4" s="25" t="s">
        <v>17</v>
      </c>
      <c r="CV4" s="26" t="s">
        <v>10</v>
      </c>
      <c r="CW4" s="25" t="s">
        <v>21</v>
      </c>
      <c r="CX4" s="25" t="s">
        <v>15</v>
      </c>
      <c r="CY4" s="25" t="s">
        <v>16</v>
      </c>
      <c r="CZ4" s="25" t="s">
        <v>17</v>
      </c>
      <c r="DA4" s="26" t="s">
        <v>10</v>
      </c>
      <c r="DB4" s="25" t="s">
        <v>21</v>
      </c>
      <c r="DC4" s="25" t="s">
        <v>15</v>
      </c>
      <c r="DD4" s="25" t="s">
        <v>16</v>
      </c>
      <c r="DE4" s="25" t="s">
        <v>17</v>
      </c>
      <c r="DF4" s="26" t="s">
        <v>10</v>
      </c>
      <c r="DG4" s="25" t="s">
        <v>21</v>
      </c>
      <c r="DH4" s="25" t="s">
        <v>15</v>
      </c>
      <c r="DI4" s="25" t="s">
        <v>16</v>
      </c>
      <c r="DJ4" s="27" t="s">
        <v>17</v>
      </c>
      <c r="DK4" s="26" t="s">
        <v>10</v>
      </c>
      <c r="DL4" s="25" t="s">
        <v>21</v>
      </c>
      <c r="DM4" s="25" t="s">
        <v>15</v>
      </c>
      <c r="DN4" s="25" t="s">
        <v>16</v>
      </c>
      <c r="DO4" s="25" t="s">
        <v>17</v>
      </c>
      <c r="DP4" s="26" t="s">
        <v>10</v>
      </c>
      <c r="DQ4" s="25" t="s">
        <v>21</v>
      </c>
      <c r="DR4" s="25" t="s">
        <v>15</v>
      </c>
      <c r="DS4" s="25" t="s">
        <v>16</v>
      </c>
      <c r="DT4" s="27" t="s">
        <v>17</v>
      </c>
      <c r="DU4" s="26" t="s">
        <v>10</v>
      </c>
      <c r="DV4" s="184" t="s">
        <v>21</v>
      </c>
      <c r="DW4" s="184" t="s">
        <v>15</v>
      </c>
      <c r="DX4" s="184" t="s">
        <v>16</v>
      </c>
      <c r="DY4" s="27" t="s">
        <v>17</v>
      </c>
      <c r="DZ4" s="28" t="s">
        <v>10</v>
      </c>
      <c r="EA4" s="29" t="s">
        <v>21</v>
      </c>
      <c r="EB4" s="29" t="s">
        <v>15</v>
      </c>
      <c r="EC4" s="29" t="s">
        <v>16</v>
      </c>
      <c r="ED4" s="30" t="s">
        <v>17</v>
      </c>
      <c r="EE4" s="28" t="s">
        <v>10</v>
      </c>
      <c r="EF4" s="29" t="s">
        <v>21</v>
      </c>
      <c r="EG4" s="29" t="s">
        <v>15</v>
      </c>
      <c r="EH4" s="29" t="s">
        <v>16</v>
      </c>
      <c r="EI4" s="30" t="s">
        <v>17</v>
      </c>
      <c r="EJ4" s="28" t="s">
        <v>10</v>
      </c>
      <c r="EK4" s="29" t="s">
        <v>21</v>
      </c>
      <c r="EL4" s="29" t="s">
        <v>15</v>
      </c>
      <c r="EM4" s="29" t="s">
        <v>16</v>
      </c>
      <c r="EN4" s="30" t="s">
        <v>17</v>
      </c>
      <c r="EO4" s="28" t="s">
        <v>10</v>
      </c>
      <c r="EP4" s="29" t="s">
        <v>21</v>
      </c>
      <c r="EQ4" s="29" t="s">
        <v>15</v>
      </c>
      <c r="ER4" s="29" t="s">
        <v>16</v>
      </c>
      <c r="ES4" s="30" t="s">
        <v>17</v>
      </c>
      <c r="ET4" s="28" t="s">
        <v>10</v>
      </c>
      <c r="EU4" s="29" t="s">
        <v>21</v>
      </c>
      <c r="EV4" s="29" t="s">
        <v>15</v>
      </c>
      <c r="EW4" s="29" t="s">
        <v>16</v>
      </c>
      <c r="EX4" s="30" t="s">
        <v>17</v>
      </c>
      <c r="EY4" s="28" t="s">
        <v>10</v>
      </c>
      <c r="EZ4" s="29" t="s">
        <v>21</v>
      </c>
      <c r="FA4" s="29" t="s">
        <v>15</v>
      </c>
      <c r="FB4" s="29" t="s">
        <v>16</v>
      </c>
      <c r="FC4" s="30" t="s">
        <v>17</v>
      </c>
      <c r="FD4" s="28" t="s">
        <v>10</v>
      </c>
      <c r="FE4" s="29" t="s">
        <v>21</v>
      </c>
      <c r="FF4" s="29" t="s">
        <v>15</v>
      </c>
      <c r="FG4" s="29" t="s">
        <v>16</v>
      </c>
      <c r="FH4" s="30" t="s">
        <v>17</v>
      </c>
      <c r="FI4" s="28" t="s">
        <v>10</v>
      </c>
      <c r="FJ4" s="29" t="s">
        <v>21</v>
      </c>
      <c r="FK4" s="29" t="s">
        <v>15</v>
      </c>
      <c r="FL4" s="29" t="s">
        <v>16</v>
      </c>
      <c r="FM4" s="30" t="s">
        <v>17</v>
      </c>
      <c r="FN4" s="26" t="s">
        <v>10</v>
      </c>
      <c r="FO4" s="249" t="s">
        <v>21</v>
      </c>
      <c r="FP4" s="249" t="s">
        <v>15</v>
      </c>
      <c r="FQ4" s="249" t="s">
        <v>16</v>
      </c>
      <c r="FR4" s="31" t="s">
        <v>17</v>
      </c>
      <c r="FS4" s="28" t="s">
        <v>10</v>
      </c>
      <c r="FT4" s="29" t="s">
        <v>21</v>
      </c>
      <c r="FU4" s="29" t="s">
        <v>15</v>
      </c>
      <c r="FV4" s="29" t="s">
        <v>16</v>
      </c>
      <c r="FW4" s="30" t="s">
        <v>17</v>
      </c>
      <c r="FX4" s="26" t="s">
        <v>10</v>
      </c>
      <c r="FY4" s="25" t="s">
        <v>21</v>
      </c>
      <c r="FZ4" s="25" t="s">
        <v>15</v>
      </c>
      <c r="GA4" s="25" t="s">
        <v>16</v>
      </c>
      <c r="GB4" s="25" t="s">
        <v>17</v>
      </c>
      <c r="GC4" s="26" t="s">
        <v>10</v>
      </c>
      <c r="GD4" s="259" t="s">
        <v>21</v>
      </c>
      <c r="GE4" s="259" t="s">
        <v>15</v>
      </c>
      <c r="GF4" s="259" t="s">
        <v>16</v>
      </c>
      <c r="GG4" s="259" t="s">
        <v>17</v>
      </c>
    </row>
    <row r="5" spans="1:244" s="93" customFormat="1" ht="12.75" customHeight="1" x14ac:dyDescent="0.2">
      <c r="A5" s="89"/>
      <c r="B5" s="90" t="s">
        <v>18</v>
      </c>
      <c r="C5" s="140">
        <f>SUM('PRESENZE ALLENAMENTI'!F3:F3)</f>
        <v>52</v>
      </c>
      <c r="D5" s="141"/>
      <c r="E5" s="139">
        <f>G5*70</f>
        <v>0</v>
      </c>
      <c r="F5" s="141"/>
      <c r="G5" s="139">
        <f>COUNTIF(T5:GB5,"T")</f>
        <v>0</v>
      </c>
      <c r="H5" s="140"/>
      <c r="I5" s="140"/>
      <c r="J5" s="140"/>
      <c r="K5" s="141"/>
      <c r="L5" s="142"/>
      <c r="M5" s="142"/>
      <c r="N5" s="140"/>
      <c r="O5" s="91"/>
      <c r="P5" s="92"/>
      <c r="Q5" s="92"/>
      <c r="R5" s="92"/>
      <c r="S5" s="92"/>
      <c r="T5" s="126"/>
      <c r="U5" s="103"/>
      <c r="V5" s="103"/>
      <c r="W5" s="103"/>
      <c r="X5" s="103"/>
      <c r="Y5" s="126"/>
      <c r="Z5" s="103"/>
      <c r="AA5" s="103"/>
      <c r="AB5" s="103"/>
      <c r="AC5" s="103"/>
      <c r="AD5" s="126"/>
      <c r="AE5" s="103"/>
      <c r="AF5" s="103"/>
      <c r="AG5" s="103"/>
      <c r="AH5" s="103"/>
      <c r="AI5" s="126"/>
      <c r="AJ5" s="103"/>
      <c r="AK5" s="103"/>
      <c r="AL5" s="103"/>
      <c r="AM5" s="103"/>
      <c r="AN5" s="126"/>
      <c r="AO5" s="103"/>
      <c r="AP5" s="103"/>
      <c r="AQ5" s="103"/>
      <c r="AR5" s="103"/>
      <c r="AS5" s="126"/>
      <c r="AT5" s="103"/>
      <c r="AU5" s="103"/>
      <c r="AV5" s="103"/>
      <c r="AW5" s="103"/>
      <c r="AX5" s="126"/>
      <c r="AY5" s="103"/>
      <c r="AZ5" s="103"/>
      <c r="BA5" s="103"/>
      <c r="BB5" s="103"/>
      <c r="BC5" s="126"/>
      <c r="BD5" s="103"/>
      <c r="BE5" s="103"/>
      <c r="BF5" s="103"/>
      <c r="BG5" s="103"/>
      <c r="BH5" s="126"/>
      <c r="BI5" s="103"/>
      <c r="BJ5" s="103"/>
      <c r="BK5" s="103"/>
      <c r="BL5" s="103"/>
      <c r="BM5" s="126"/>
      <c r="BN5" s="103"/>
      <c r="BO5" s="103"/>
      <c r="BP5" s="103"/>
      <c r="BQ5" s="103"/>
      <c r="BR5" s="126"/>
      <c r="BS5" s="103"/>
      <c r="BT5" s="103"/>
      <c r="BU5" s="103"/>
      <c r="BV5" s="103"/>
      <c r="BW5" s="126"/>
      <c r="BX5" s="103"/>
      <c r="BY5" s="103"/>
      <c r="BZ5" s="103"/>
      <c r="CA5" s="103"/>
      <c r="CB5" s="126"/>
      <c r="CC5" s="103"/>
      <c r="CD5" s="103"/>
      <c r="CE5" s="103"/>
      <c r="CF5" s="103"/>
      <c r="CG5" s="126"/>
      <c r="CH5" s="103"/>
      <c r="CI5" s="103"/>
      <c r="CJ5" s="103"/>
      <c r="CK5" s="103"/>
      <c r="CL5" s="126"/>
      <c r="CM5" s="103"/>
      <c r="CN5" s="103"/>
      <c r="CO5" s="103"/>
      <c r="CP5" s="103"/>
      <c r="CQ5" s="126"/>
      <c r="CR5" s="103"/>
      <c r="CS5" s="103"/>
      <c r="CT5" s="103"/>
      <c r="CU5" s="103"/>
      <c r="CV5" s="126"/>
      <c r="CW5" s="103"/>
      <c r="CX5" s="103"/>
      <c r="CY5" s="103"/>
      <c r="CZ5" s="103"/>
      <c r="DA5" s="126"/>
      <c r="DB5" s="103"/>
      <c r="DC5" s="103"/>
      <c r="DD5" s="103"/>
      <c r="DE5" s="103"/>
      <c r="DF5" s="126"/>
      <c r="DG5" s="103"/>
      <c r="DH5" s="103"/>
      <c r="DI5" s="103"/>
      <c r="DJ5" s="103"/>
      <c r="DK5" s="126"/>
      <c r="DL5" s="103"/>
      <c r="DM5" s="103"/>
      <c r="DN5" s="103"/>
      <c r="DO5" s="103"/>
      <c r="DP5" s="126"/>
      <c r="DQ5" s="103"/>
      <c r="DR5" s="103"/>
      <c r="DS5" s="103"/>
      <c r="DT5" s="103"/>
      <c r="DU5" s="126"/>
      <c r="DV5" s="103"/>
      <c r="DW5" s="103"/>
      <c r="DX5" s="103"/>
      <c r="DY5" s="103"/>
      <c r="DZ5" s="126"/>
      <c r="EA5" s="103"/>
      <c r="EB5" s="103"/>
      <c r="EC5" s="103"/>
      <c r="ED5" s="103"/>
      <c r="EE5" s="126"/>
      <c r="EF5" s="103"/>
      <c r="EG5" s="103"/>
      <c r="EH5" s="103"/>
      <c r="EI5" s="103"/>
      <c r="EJ5" s="126"/>
      <c r="EK5" s="103"/>
      <c r="EL5" s="103"/>
      <c r="EM5" s="103"/>
      <c r="EN5" s="103"/>
      <c r="EO5" s="126"/>
      <c r="EP5" s="103"/>
      <c r="EQ5" s="103"/>
      <c r="ER5" s="103"/>
      <c r="ES5" s="103"/>
      <c r="ET5" s="126"/>
      <c r="EU5" s="103"/>
      <c r="EV5" s="103"/>
      <c r="EW5" s="103"/>
      <c r="EX5" s="103"/>
      <c r="EY5" s="126"/>
      <c r="EZ5" s="103"/>
      <c r="FA5" s="103"/>
      <c r="FB5" s="103"/>
      <c r="FC5" s="103"/>
      <c r="FD5" s="126"/>
      <c r="FE5" s="103"/>
      <c r="FF5" s="103"/>
      <c r="FG5" s="103"/>
      <c r="FH5" s="103"/>
      <c r="FI5" s="126"/>
      <c r="FJ5" s="103"/>
      <c r="FK5" s="103"/>
      <c r="FL5" s="103"/>
      <c r="FM5" s="103"/>
      <c r="FN5" s="126"/>
      <c r="FO5" s="103"/>
      <c r="FP5" s="103"/>
      <c r="FQ5" s="103"/>
      <c r="FR5" s="103"/>
      <c r="FS5" s="126"/>
      <c r="FT5" s="103"/>
      <c r="FU5" s="103"/>
      <c r="FV5" s="103"/>
      <c r="FW5" s="103"/>
      <c r="FX5" s="126"/>
      <c r="FY5" s="103"/>
      <c r="FZ5" s="103"/>
      <c r="GA5" s="103"/>
      <c r="GB5" s="103"/>
      <c r="GC5" s="126"/>
      <c r="GD5" s="103"/>
      <c r="GE5" s="103"/>
      <c r="GF5" s="103"/>
      <c r="GG5" s="103"/>
      <c r="GH5" s="89"/>
      <c r="GI5" s="89"/>
      <c r="GJ5" s="89"/>
      <c r="GK5" s="89"/>
      <c r="GL5" s="89"/>
      <c r="GM5" s="89"/>
      <c r="GN5" s="89"/>
      <c r="GO5" s="89"/>
      <c r="GP5" s="89"/>
      <c r="GQ5" s="89"/>
      <c r="GR5" s="89"/>
      <c r="GS5" s="89"/>
      <c r="GT5" s="89"/>
      <c r="GU5" s="89"/>
      <c r="GV5" s="89"/>
      <c r="GW5" s="89"/>
      <c r="GX5" s="89"/>
      <c r="GY5" s="89"/>
      <c r="GZ5" s="89"/>
      <c r="HA5" s="89"/>
      <c r="HB5" s="89"/>
      <c r="HC5" s="89"/>
      <c r="HD5" s="89"/>
      <c r="HE5" s="89"/>
      <c r="HF5" s="89"/>
      <c r="HG5" s="89"/>
      <c r="HH5" s="89"/>
      <c r="HI5" s="89"/>
      <c r="HJ5" s="89"/>
      <c r="HK5" s="89"/>
      <c r="HL5" s="89"/>
      <c r="HM5" s="89"/>
      <c r="HN5" s="89"/>
      <c r="HO5" s="89"/>
      <c r="HP5" s="89"/>
      <c r="HQ5" s="89"/>
      <c r="HR5" s="89"/>
      <c r="HS5" s="89"/>
      <c r="HT5" s="89"/>
      <c r="HU5" s="89"/>
      <c r="HV5" s="89"/>
      <c r="HW5" s="89"/>
      <c r="HX5" s="89"/>
      <c r="HY5" s="89"/>
      <c r="HZ5" s="89"/>
      <c r="IA5" s="89"/>
      <c r="IB5" s="89"/>
      <c r="IC5" s="89"/>
      <c r="ID5" s="89"/>
      <c r="IE5" s="89"/>
      <c r="IF5" s="89"/>
      <c r="IG5" s="89"/>
      <c r="IH5" s="89"/>
      <c r="II5" s="89"/>
      <c r="IJ5" s="89"/>
    </row>
    <row r="6" spans="1:244" s="123" customFormat="1" ht="14.25" x14ac:dyDescent="0.2">
      <c r="A6" s="9" t="s">
        <v>45</v>
      </c>
      <c r="B6" s="135" t="s">
        <v>30</v>
      </c>
      <c r="C6" s="143">
        <f>VLOOKUP(B6,'PRESENZE ALLENAMENTI'!$D$4:$F$34,3,0)</f>
        <v>41</v>
      </c>
      <c r="D6" s="144">
        <f>E6/C6</f>
        <v>47.804878048780488</v>
      </c>
      <c r="E6" s="144">
        <f>U6+Z6+AE6+AJ6+AO6+AT6+AY6+BI6+BN6+BD6+BS6+BX6+CC6+CH6+CM6+CR6+CW6+DB6+DG6+DL6+DQ6+EA6+EF6+EP6+FE6+FO6+FT6+FY6+EU6+EZ6+DV6+EK6+FJ6+GD6</f>
        <v>1960</v>
      </c>
      <c r="F6" s="144">
        <f>E6/(G6+H6)</f>
        <v>67.58620689655173</v>
      </c>
      <c r="G6" s="143">
        <f t="shared" ref="G6:G30" si="0">COUNTIF(AI6:GG6,"T")</f>
        <v>29</v>
      </c>
      <c r="H6" s="143">
        <f t="shared" ref="H6:H30" si="1">COUNTIF(AI6:GG6,"S")</f>
        <v>0</v>
      </c>
      <c r="I6" s="143">
        <f>COUNTIF(AI6:GB6,"P")</f>
        <v>0</v>
      </c>
      <c r="J6" s="143"/>
      <c r="K6" s="144">
        <f>AH6+AM6+AR6+AW6+BB6+BL6+BQ6+BG6+BV6+CA6+CF6+CK6+CP6+CU6+CZ6+DE6+DJ6+DO6+DT6+ED6+EI6+ES6+FH6+FR6+FW6+GB6+EX6+AC6+X6+FC6+EN6+FM6</f>
        <v>11</v>
      </c>
      <c r="L6" s="145">
        <f t="shared" ref="L6:L30" si="2">COUNTIF(T6:GG6,"A")</f>
        <v>0</v>
      </c>
      <c r="M6" s="145">
        <f t="shared" ref="M6:M30" si="3">COUNTIF(U6:GG6,"B")</f>
        <v>0</v>
      </c>
      <c r="N6" s="143">
        <f t="shared" ref="N6:N30" si="4">COUNTIF(T6:GG6,"e")</f>
        <v>0</v>
      </c>
      <c r="O6" s="124"/>
      <c r="P6" s="124"/>
      <c r="Q6" s="12"/>
      <c r="R6" s="12"/>
      <c r="S6" s="12"/>
      <c r="T6" s="126" t="s">
        <v>245</v>
      </c>
      <c r="U6" s="12"/>
      <c r="V6" s="103"/>
      <c r="W6" s="103"/>
      <c r="X6" s="103"/>
      <c r="Y6" s="126" t="s">
        <v>245</v>
      </c>
      <c r="Z6" s="103"/>
      <c r="AA6" s="103"/>
      <c r="AB6" s="103"/>
      <c r="AC6" s="103"/>
      <c r="AD6" s="126" t="s">
        <v>245</v>
      </c>
      <c r="AE6" s="103"/>
      <c r="AF6" s="103"/>
      <c r="AG6" s="103"/>
      <c r="AH6" s="103"/>
      <c r="AI6" s="126" t="s">
        <v>245</v>
      </c>
      <c r="AJ6" s="103">
        <v>70</v>
      </c>
      <c r="AK6" s="103"/>
      <c r="AL6" s="103"/>
      <c r="AM6" s="103"/>
      <c r="AN6" s="126" t="s">
        <v>245</v>
      </c>
      <c r="AO6" s="103">
        <v>70</v>
      </c>
      <c r="AP6" s="103"/>
      <c r="AQ6" s="103"/>
      <c r="AR6" s="103"/>
      <c r="AS6" s="126" t="s">
        <v>245</v>
      </c>
      <c r="AT6" s="103">
        <v>70</v>
      </c>
      <c r="AU6" s="103"/>
      <c r="AV6" s="103"/>
      <c r="AW6" s="12">
        <v>1</v>
      </c>
      <c r="AX6" s="126" t="s">
        <v>245</v>
      </c>
      <c r="AY6" s="103">
        <v>70</v>
      </c>
      <c r="AZ6" s="103"/>
      <c r="BA6" s="103"/>
      <c r="BB6" s="12">
        <v>1</v>
      </c>
      <c r="BC6" s="126" t="s">
        <v>245</v>
      </c>
      <c r="BD6" s="103">
        <v>70</v>
      </c>
      <c r="BE6" s="103"/>
      <c r="BF6" s="103"/>
      <c r="BG6" s="103"/>
      <c r="BH6" s="126" t="s">
        <v>245</v>
      </c>
      <c r="BI6" s="103">
        <v>70</v>
      </c>
      <c r="BJ6" s="103"/>
      <c r="BK6" s="103"/>
      <c r="BL6" s="103"/>
      <c r="BM6" s="126" t="s">
        <v>245</v>
      </c>
      <c r="BN6" s="103">
        <v>70</v>
      </c>
      <c r="BO6" s="103"/>
      <c r="BP6" s="103"/>
      <c r="BQ6" s="103"/>
      <c r="BR6" s="126" t="s">
        <v>245</v>
      </c>
      <c r="BS6" s="103">
        <v>70</v>
      </c>
      <c r="BT6" s="103"/>
      <c r="BU6" s="103"/>
      <c r="BV6" s="103"/>
      <c r="BW6" s="126" t="s">
        <v>245</v>
      </c>
      <c r="BX6" s="103">
        <v>70</v>
      </c>
      <c r="BY6" s="103"/>
      <c r="BZ6" s="103"/>
      <c r="CA6" s="103"/>
      <c r="CB6" s="126" t="s">
        <v>245</v>
      </c>
      <c r="CC6" s="103">
        <v>70</v>
      </c>
      <c r="CD6" s="103"/>
      <c r="CE6" s="103"/>
      <c r="CF6" s="103"/>
      <c r="CG6" s="126" t="s">
        <v>245</v>
      </c>
      <c r="CH6" s="103"/>
      <c r="CI6" s="103"/>
      <c r="CJ6" s="103"/>
      <c r="CK6" s="103"/>
      <c r="CL6" s="126" t="s">
        <v>245</v>
      </c>
      <c r="CM6" s="103">
        <v>70</v>
      </c>
      <c r="CN6" s="103"/>
      <c r="CO6" s="103"/>
      <c r="CP6" s="103">
        <v>1</v>
      </c>
      <c r="CQ6" s="126"/>
      <c r="CR6" s="103"/>
      <c r="CS6" s="103"/>
      <c r="CT6" s="103"/>
      <c r="CU6" s="103"/>
      <c r="CV6" s="126" t="s">
        <v>245</v>
      </c>
      <c r="CW6" s="103">
        <v>70</v>
      </c>
      <c r="CX6" s="103"/>
      <c r="CY6" s="103"/>
      <c r="CZ6" s="103"/>
      <c r="DA6" s="126" t="s">
        <v>245</v>
      </c>
      <c r="DB6" s="103">
        <v>70</v>
      </c>
      <c r="DC6" s="103"/>
      <c r="DD6" s="103"/>
      <c r="DE6" s="103"/>
      <c r="DF6" s="126" t="s">
        <v>245</v>
      </c>
      <c r="DG6" s="103">
        <v>70</v>
      </c>
      <c r="DH6" s="103"/>
      <c r="DI6" s="103"/>
      <c r="DJ6" s="103">
        <v>1</v>
      </c>
      <c r="DK6" s="126" t="s">
        <v>245</v>
      </c>
      <c r="DL6" s="103">
        <v>70</v>
      </c>
      <c r="DM6" s="103"/>
      <c r="DN6" s="103"/>
      <c r="DO6" s="103"/>
      <c r="DP6" s="126" t="s">
        <v>245</v>
      </c>
      <c r="DQ6" s="103">
        <v>70</v>
      </c>
      <c r="DR6" s="103"/>
      <c r="DS6" s="103"/>
      <c r="DT6" s="103"/>
      <c r="DU6" s="126" t="s">
        <v>245</v>
      </c>
      <c r="DV6" s="103">
        <v>70</v>
      </c>
      <c r="DW6" s="103"/>
      <c r="DX6" s="103"/>
      <c r="DY6" s="103"/>
      <c r="DZ6" s="126" t="s">
        <v>245</v>
      </c>
      <c r="EA6" s="103">
        <v>70</v>
      </c>
      <c r="EB6" s="103"/>
      <c r="EC6" s="103"/>
      <c r="ED6" s="103"/>
      <c r="EE6" s="126" t="s">
        <v>245</v>
      </c>
      <c r="EF6" s="103">
        <v>70</v>
      </c>
      <c r="EG6" s="103"/>
      <c r="EH6" s="103"/>
      <c r="EI6" s="103"/>
      <c r="EJ6" s="126" t="s">
        <v>245</v>
      </c>
      <c r="EK6" s="103">
        <v>70</v>
      </c>
      <c r="EL6" s="103"/>
      <c r="EM6" s="103"/>
      <c r="EN6" s="103"/>
      <c r="EO6" s="126"/>
      <c r="EP6" s="103"/>
      <c r="EQ6" s="103"/>
      <c r="ER6" s="103"/>
      <c r="ES6" s="103"/>
      <c r="ET6" s="126" t="s">
        <v>245</v>
      </c>
      <c r="EU6" s="103">
        <v>70</v>
      </c>
      <c r="EV6" s="103"/>
      <c r="EW6" s="103"/>
      <c r="EX6" s="103"/>
      <c r="EY6" s="126" t="s">
        <v>245</v>
      </c>
      <c r="EZ6" s="103">
        <v>70</v>
      </c>
      <c r="FA6" s="103"/>
      <c r="FB6" s="103"/>
      <c r="FC6" s="103"/>
      <c r="FD6" s="126" t="s">
        <v>245</v>
      </c>
      <c r="FE6" s="103">
        <v>70</v>
      </c>
      <c r="FF6" s="103"/>
      <c r="FG6" s="103"/>
      <c r="FH6" s="103">
        <v>1</v>
      </c>
      <c r="FI6" s="126" t="s">
        <v>245</v>
      </c>
      <c r="FJ6" s="103">
        <v>70</v>
      </c>
      <c r="FK6" s="103"/>
      <c r="FL6" s="103"/>
      <c r="FM6" s="103"/>
      <c r="FN6" s="126" t="s">
        <v>245</v>
      </c>
      <c r="FO6" s="103">
        <v>70</v>
      </c>
      <c r="FP6" s="103"/>
      <c r="FQ6" s="103"/>
      <c r="FR6" s="103">
        <v>1</v>
      </c>
      <c r="FS6" s="126" t="s">
        <v>245</v>
      </c>
      <c r="FT6" s="103">
        <v>70</v>
      </c>
      <c r="FU6" s="103"/>
      <c r="FV6" s="103"/>
      <c r="FW6" s="103">
        <v>4</v>
      </c>
      <c r="FX6" s="126" t="s">
        <v>245</v>
      </c>
      <c r="FY6" s="103">
        <v>70</v>
      </c>
      <c r="FZ6" s="103"/>
      <c r="GA6" s="103"/>
      <c r="GB6" s="103">
        <v>1</v>
      </c>
      <c r="GC6" s="126" t="s">
        <v>245</v>
      </c>
      <c r="GD6" s="103">
        <v>70</v>
      </c>
      <c r="GE6" s="103"/>
      <c r="GF6" s="103"/>
      <c r="GG6" s="103">
        <v>2</v>
      </c>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row>
    <row r="7" spans="1:244" s="123" customFormat="1" ht="14.25" x14ac:dyDescent="0.2">
      <c r="A7" s="9" t="s">
        <v>45</v>
      </c>
      <c r="B7" s="135" t="s">
        <v>148</v>
      </c>
      <c r="C7" s="143">
        <f>VLOOKUP(B7,'PRESENZE ALLENAMENTI'!$D$4:$F$34,3,0)</f>
        <v>3</v>
      </c>
      <c r="D7" s="144">
        <f>E7/C7</f>
        <v>23.333333333333332</v>
      </c>
      <c r="E7" s="144">
        <f t="shared" ref="E7:E30" si="5">U7+Z7+AE7+AJ7+AO7+AT7+AY7+BI7+BN7+BD7+BS7+BX7+CC7+CH7+CM7+CR7+CW7+DB7+DG7+DL7+DQ7+EA7+EF7+EP7+FE7+FO7+FT7+FY7+EU7+EZ7+DV7+EK7+FJ7+GD7</f>
        <v>70</v>
      </c>
      <c r="F7" s="144">
        <f t="shared" ref="F7:F30" si="6">E7/(G7+H7)</f>
        <v>70</v>
      </c>
      <c r="G7" s="143">
        <f t="shared" si="0"/>
        <v>1</v>
      </c>
      <c r="H7" s="143">
        <f t="shared" si="1"/>
        <v>0</v>
      </c>
      <c r="I7" s="143">
        <f t="shared" ref="I7:I30" si="7">COUNTIF(AI7:GB7,"P")</f>
        <v>6</v>
      </c>
      <c r="J7" s="143"/>
      <c r="K7" s="144">
        <f t="shared" ref="K7:K30" si="8">AH7+AM7+AR7+AW7+BB7+BL7+BQ7+BG7+BV7+CA7+CF7+CK7+CP7+CU7+CZ7+DE7+DJ7+DO7+DT7+ED7+EI7+ES7+FH7+FR7+FW7+GB7+EX7+AC7+X7+FC7+EN7+FM7</f>
        <v>0</v>
      </c>
      <c r="L7" s="145">
        <f t="shared" si="2"/>
        <v>0</v>
      </c>
      <c r="M7" s="145">
        <f t="shared" si="3"/>
        <v>0</v>
      </c>
      <c r="N7" s="143">
        <f t="shared" si="4"/>
        <v>0</v>
      </c>
      <c r="O7" s="124"/>
      <c r="P7" s="124"/>
      <c r="Q7" s="12"/>
      <c r="R7" s="12"/>
      <c r="S7" s="12"/>
      <c r="T7" s="126"/>
      <c r="U7" s="12"/>
      <c r="V7" s="103"/>
      <c r="W7" s="103"/>
      <c r="X7" s="103"/>
      <c r="Y7" s="126"/>
      <c r="Z7" s="103"/>
      <c r="AA7" s="103"/>
      <c r="AB7" s="103"/>
      <c r="AC7" s="103"/>
      <c r="AD7" s="126"/>
      <c r="AE7" s="103"/>
      <c r="AF7" s="103"/>
      <c r="AG7" s="103"/>
      <c r="AH7" s="103"/>
      <c r="AI7" s="126"/>
      <c r="AJ7" s="103"/>
      <c r="AK7" s="103"/>
      <c r="AL7" s="103"/>
      <c r="AM7" s="103"/>
      <c r="AN7" s="126" t="s">
        <v>45</v>
      </c>
      <c r="AO7" s="103"/>
      <c r="AP7" s="103"/>
      <c r="AQ7" s="103"/>
      <c r="AR7" s="103"/>
      <c r="AS7" s="126" t="s">
        <v>45</v>
      </c>
      <c r="AT7" s="103"/>
      <c r="AU7" s="103"/>
      <c r="AV7" s="103"/>
      <c r="AW7" s="12"/>
      <c r="AX7" s="126" t="s">
        <v>45</v>
      </c>
      <c r="AY7" s="103"/>
      <c r="AZ7" s="103"/>
      <c r="BA7" s="103"/>
      <c r="BB7" s="12"/>
      <c r="BC7" s="126" t="s">
        <v>45</v>
      </c>
      <c r="BD7" s="103"/>
      <c r="BE7" s="103"/>
      <c r="BF7" s="103"/>
      <c r="BG7" s="103"/>
      <c r="BH7" s="126"/>
      <c r="BI7" s="103"/>
      <c r="BJ7" s="103"/>
      <c r="BK7" s="103"/>
      <c r="BL7" s="103"/>
      <c r="BM7" s="126" t="s">
        <v>45</v>
      </c>
      <c r="BN7" s="103"/>
      <c r="BO7" s="103"/>
      <c r="BP7" s="103"/>
      <c r="BQ7" s="103"/>
      <c r="BR7" s="126" t="s">
        <v>45</v>
      </c>
      <c r="BS7" s="103"/>
      <c r="BT7" s="103"/>
      <c r="BU7" s="103"/>
      <c r="BV7" s="103"/>
      <c r="BW7" s="126"/>
      <c r="BX7" s="103"/>
      <c r="BY7" s="103"/>
      <c r="BZ7" s="103"/>
      <c r="CA7" s="103"/>
      <c r="CB7" s="126"/>
      <c r="CC7" s="103"/>
      <c r="CD7" s="103"/>
      <c r="CE7" s="103"/>
      <c r="CF7" s="103"/>
      <c r="CG7" s="126"/>
      <c r="CH7" s="103"/>
      <c r="CI7" s="103"/>
      <c r="CJ7" s="103"/>
      <c r="CK7" s="103"/>
      <c r="CL7" s="126"/>
      <c r="CM7" s="103"/>
      <c r="CN7" s="103"/>
      <c r="CO7" s="103"/>
      <c r="CP7" s="103"/>
      <c r="CQ7" s="126" t="s">
        <v>245</v>
      </c>
      <c r="CR7" s="103">
        <v>70</v>
      </c>
      <c r="CS7" s="103"/>
      <c r="CT7" s="103"/>
      <c r="CU7" s="103"/>
      <c r="CV7" s="126"/>
      <c r="CW7" s="103"/>
      <c r="CX7" s="103"/>
      <c r="CY7" s="103"/>
      <c r="CZ7" s="103"/>
      <c r="DA7" s="126"/>
      <c r="DB7" s="103"/>
      <c r="DC7" s="103"/>
      <c r="DD7" s="103"/>
      <c r="DE7" s="103"/>
      <c r="DF7" s="126"/>
      <c r="DG7" s="103"/>
      <c r="DH7" s="103"/>
      <c r="DI7" s="103"/>
      <c r="DJ7" s="103"/>
      <c r="DK7" s="126"/>
      <c r="DL7" s="103"/>
      <c r="DM7" s="103"/>
      <c r="DN7" s="103"/>
      <c r="DO7" s="103"/>
      <c r="DP7" s="126"/>
      <c r="DQ7" s="103"/>
      <c r="DR7" s="103"/>
      <c r="DS7" s="103"/>
      <c r="DT7" s="103"/>
      <c r="DU7" s="126"/>
      <c r="DV7" s="103"/>
      <c r="DW7" s="103"/>
      <c r="DX7" s="103"/>
      <c r="DY7" s="103"/>
      <c r="DZ7" s="126"/>
      <c r="EA7" s="103"/>
      <c r="EB7" s="103"/>
      <c r="EC7" s="103"/>
      <c r="ED7" s="103"/>
      <c r="EE7" s="126"/>
      <c r="EF7" s="103"/>
      <c r="EG7" s="103"/>
      <c r="EH7" s="103"/>
      <c r="EI7" s="103"/>
      <c r="EJ7" s="126"/>
      <c r="EK7" s="103"/>
      <c r="EL7" s="103"/>
      <c r="EM7" s="103"/>
      <c r="EN7" s="103"/>
      <c r="EO7" s="126"/>
      <c r="EP7" s="103"/>
      <c r="EQ7" s="103"/>
      <c r="ER7" s="103"/>
      <c r="ES7" s="103"/>
      <c r="ET7" s="126"/>
      <c r="EU7" s="103"/>
      <c r="EV7" s="103"/>
      <c r="EW7" s="103"/>
      <c r="EX7" s="103"/>
      <c r="EY7" s="126"/>
      <c r="EZ7" s="103"/>
      <c r="FA7" s="103"/>
      <c r="FB7" s="103"/>
      <c r="FC7" s="103"/>
      <c r="FD7" s="126"/>
      <c r="FE7" s="103"/>
      <c r="FF7" s="103"/>
      <c r="FG7" s="103"/>
      <c r="FH7" s="103"/>
      <c r="FI7" s="126"/>
      <c r="FJ7" s="103"/>
      <c r="FK7" s="103"/>
      <c r="FL7" s="103"/>
      <c r="FM7" s="103"/>
      <c r="FN7" s="126"/>
      <c r="FO7" s="103"/>
      <c r="FP7" s="103"/>
      <c r="FQ7" s="103"/>
      <c r="FR7" s="103"/>
      <c r="FS7" s="126"/>
      <c r="FT7" s="103"/>
      <c r="FU7" s="103"/>
      <c r="FV7" s="103"/>
      <c r="FW7" s="103"/>
      <c r="FX7" s="126"/>
      <c r="FY7" s="103"/>
      <c r="FZ7" s="103"/>
      <c r="GA7" s="103"/>
      <c r="GB7" s="103"/>
      <c r="GC7" s="126"/>
      <c r="GD7" s="103"/>
      <c r="GE7" s="103"/>
      <c r="GF7" s="103"/>
      <c r="GG7" s="103"/>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row>
    <row r="8" spans="1:244" ht="14.25" x14ac:dyDescent="0.2">
      <c r="A8" s="62" t="s">
        <v>44</v>
      </c>
      <c r="B8" s="137" t="s">
        <v>27</v>
      </c>
      <c r="C8" s="147">
        <f>VLOOKUP(B8,'PRESENZE ALLENAMENTI'!$D$4:$F$34,3,0)</f>
        <v>32</v>
      </c>
      <c r="D8" s="146">
        <f t="shared" ref="D8:D21" si="9">E8/C8</f>
        <v>2.1875</v>
      </c>
      <c r="E8" s="144">
        <f t="shared" si="5"/>
        <v>70</v>
      </c>
      <c r="F8" s="144">
        <f t="shared" si="6"/>
        <v>8.75</v>
      </c>
      <c r="G8" s="143">
        <f t="shared" si="0"/>
        <v>0</v>
      </c>
      <c r="H8" s="143">
        <f t="shared" si="1"/>
        <v>8</v>
      </c>
      <c r="I8" s="143">
        <f t="shared" si="7"/>
        <v>6</v>
      </c>
      <c r="J8" s="146"/>
      <c r="K8" s="144">
        <f t="shared" si="8"/>
        <v>0</v>
      </c>
      <c r="L8" s="145">
        <f t="shared" si="2"/>
        <v>1</v>
      </c>
      <c r="M8" s="145">
        <f t="shared" si="3"/>
        <v>0</v>
      </c>
      <c r="N8" s="143">
        <f t="shared" si="4"/>
        <v>0</v>
      </c>
      <c r="O8" s="124"/>
      <c r="P8" s="124"/>
      <c r="Q8" s="12"/>
      <c r="R8" s="12"/>
      <c r="S8" s="12"/>
      <c r="T8" s="126" t="s">
        <v>245</v>
      </c>
      <c r="U8" s="12"/>
      <c r="V8" s="103"/>
      <c r="W8" s="103"/>
      <c r="X8" s="103"/>
      <c r="Y8" s="126" t="s">
        <v>245</v>
      </c>
      <c r="Z8" s="103"/>
      <c r="AA8" s="103"/>
      <c r="AB8" s="103"/>
      <c r="AC8" s="103"/>
      <c r="AD8" s="126" t="s">
        <v>245</v>
      </c>
      <c r="AE8" s="103"/>
      <c r="AF8" s="103"/>
      <c r="AG8" s="103"/>
      <c r="AH8" s="103"/>
      <c r="AI8" s="126" t="s">
        <v>374</v>
      </c>
      <c r="AJ8" s="103">
        <v>5</v>
      </c>
      <c r="AK8" s="103"/>
      <c r="AL8" s="103"/>
      <c r="AM8" s="103"/>
      <c r="AN8" s="126"/>
      <c r="AO8" s="103"/>
      <c r="AP8" s="103"/>
      <c r="AQ8" s="103"/>
      <c r="AR8" s="103"/>
      <c r="AS8" s="126"/>
      <c r="AT8" s="103"/>
      <c r="AU8" s="103"/>
      <c r="AV8" s="103"/>
      <c r="AW8" s="103"/>
      <c r="AX8" s="126" t="s">
        <v>374</v>
      </c>
      <c r="AY8" s="103">
        <v>5</v>
      </c>
      <c r="AZ8" s="103"/>
      <c r="BA8" s="103"/>
      <c r="BB8" s="12"/>
      <c r="BC8" s="126" t="s">
        <v>374</v>
      </c>
      <c r="BD8" s="103">
        <v>15</v>
      </c>
      <c r="BE8" s="103"/>
      <c r="BF8" s="103"/>
      <c r="BG8" s="103"/>
      <c r="BH8" s="126"/>
      <c r="BI8" s="103"/>
      <c r="BJ8" s="103"/>
      <c r="BK8" s="103"/>
      <c r="BL8" s="103"/>
      <c r="BM8" s="126"/>
      <c r="BN8" s="103"/>
      <c r="BO8" s="103"/>
      <c r="BP8" s="103"/>
      <c r="BQ8" s="103"/>
      <c r="BR8" s="126"/>
      <c r="BS8" s="103"/>
      <c r="BT8" s="103"/>
      <c r="BU8" s="103"/>
      <c r="BV8" s="103"/>
      <c r="BW8" s="126" t="s">
        <v>374</v>
      </c>
      <c r="BX8" s="103">
        <v>15</v>
      </c>
      <c r="BY8" s="103" t="s">
        <v>41</v>
      </c>
      <c r="BZ8" s="103"/>
      <c r="CA8" s="103"/>
      <c r="CB8" s="126" t="s">
        <v>374</v>
      </c>
      <c r="CC8" s="103">
        <v>10</v>
      </c>
      <c r="CD8" s="103"/>
      <c r="CE8" s="103"/>
      <c r="CF8" s="103"/>
      <c r="CG8" s="126"/>
      <c r="CH8" s="103"/>
      <c r="CI8" s="103"/>
      <c r="CJ8" s="103"/>
      <c r="CK8" s="103"/>
      <c r="CL8" s="126"/>
      <c r="CM8" s="103"/>
      <c r="CN8" s="103"/>
      <c r="CO8" s="103"/>
      <c r="CP8" s="103"/>
      <c r="CQ8" s="126" t="s">
        <v>374</v>
      </c>
      <c r="CR8" s="103">
        <v>10</v>
      </c>
      <c r="CS8" s="103"/>
      <c r="CT8" s="103"/>
      <c r="CU8" s="103"/>
      <c r="CV8" s="126"/>
      <c r="CW8" s="103"/>
      <c r="CX8" s="103"/>
      <c r="CY8" s="103"/>
      <c r="CZ8" s="103"/>
      <c r="DA8" s="126"/>
      <c r="DB8" s="103"/>
      <c r="DC8" s="103"/>
      <c r="DD8" s="103"/>
      <c r="DE8" s="103"/>
      <c r="DF8" s="126" t="s">
        <v>45</v>
      </c>
      <c r="DG8" s="103"/>
      <c r="DH8" s="103"/>
      <c r="DI8" s="103"/>
      <c r="DJ8" s="103"/>
      <c r="DK8" s="126" t="s">
        <v>374</v>
      </c>
      <c r="DL8" s="103">
        <v>5</v>
      </c>
      <c r="DM8" s="103"/>
      <c r="DN8" s="103"/>
      <c r="DO8" s="103"/>
      <c r="DP8" s="126"/>
      <c r="DQ8" s="103"/>
      <c r="DR8" s="103"/>
      <c r="DS8" s="103"/>
      <c r="DT8" s="103"/>
      <c r="DU8" s="126" t="s">
        <v>45</v>
      </c>
      <c r="DV8" s="103"/>
      <c r="DW8" s="103"/>
      <c r="DX8" s="103"/>
      <c r="DY8" s="103"/>
      <c r="DZ8" s="126" t="s">
        <v>374</v>
      </c>
      <c r="EA8" s="103">
        <v>5</v>
      </c>
      <c r="EB8" s="103"/>
      <c r="EC8" s="103"/>
      <c r="ED8" s="103"/>
      <c r="EE8" s="126"/>
      <c r="EF8" s="103"/>
      <c r="EG8" s="103"/>
      <c r="EH8" s="103"/>
      <c r="EI8" s="103"/>
      <c r="EJ8" s="126"/>
      <c r="EK8" s="103"/>
      <c r="EL8" s="103"/>
      <c r="EM8" s="103"/>
      <c r="EN8" s="103"/>
      <c r="EO8" s="126"/>
      <c r="EP8" s="103"/>
      <c r="EQ8" s="103"/>
      <c r="ER8" s="103"/>
      <c r="ES8" s="103"/>
      <c r="ET8" s="126"/>
      <c r="EU8" s="103"/>
      <c r="EV8" s="103"/>
      <c r="EW8" s="103"/>
      <c r="EX8" s="103"/>
      <c r="EY8" s="126"/>
      <c r="EZ8" s="103"/>
      <c r="FA8" s="103"/>
      <c r="FB8" s="103"/>
      <c r="FC8" s="103"/>
      <c r="FD8" s="126" t="s">
        <v>45</v>
      </c>
      <c r="FE8" s="103"/>
      <c r="FF8" s="103"/>
      <c r="FG8" s="103"/>
      <c r="FH8" s="103"/>
      <c r="FI8" s="126" t="s">
        <v>45</v>
      </c>
      <c r="FJ8" s="103"/>
      <c r="FK8" s="103"/>
      <c r="FL8" s="103"/>
      <c r="FM8" s="103"/>
      <c r="FN8" s="126"/>
      <c r="FO8" s="103"/>
      <c r="FP8" s="103"/>
      <c r="FQ8" s="103"/>
      <c r="FR8" s="103"/>
      <c r="FS8" s="126" t="s">
        <v>45</v>
      </c>
      <c r="FT8" s="103"/>
      <c r="FU8" s="103"/>
      <c r="FV8" s="103"/>
      <c r="FW8" s="103"/>
      <c r="FX8" s="126" t="s">
        <v>45</v>
      </c>
      <c r="FY8" s="103"/>
      <c r="FZ8" s="103"/>
      <c r="GA8" s="103"/>
      <c r="GB8" s="103"/>
      <c r="GC8" s="126" t="s">
        <v>45</v>
      </c>
      <c r="GD8" s="103"/>
      <c r="GE8" s="103"/>
      <c r="GF8" s="103"/>
      <c r="GG8" s="103"/>
    </row>
    <row r="9" spans="1:244" ht="14.25" x14ac:dyDescent="0.2">
      <c r="A9" s="62" t="s">
        <v>44</v>
      </c>
      <c r="B9" s="137" t="s">
        <v>86</v>
      </c>
      <c r="C9" s="143">
        <f>VLOOKUP(B9,'PRESENZE ALLENAMENTI'!$D$4:$F$34,3,0)</f>
        <v>42</v>
      </c>
      <c r="D9" s="144">
        <f t="shared" si="9"/>
        <v>20.833333333333332</v>
      </c>
      <c r="E9" s="144">
        <f t="shared" si="5"/>
        <v>875</v>
      </c>
      <c r="F9" s="144">
        <f t="shared" si="6"/>
        <v>41.666666666666664</v>
      </c>
      <c r="G9" s="143">
        <f t="shared" si="0"/>
        <v>14</v>
      </c>
      <c r="H9" s="143">
        <f t="shared" si="1"/>
        <v>7</v>
      </c>
      <c r="I9" s="143">
        <f t="shared" si="7"/>
        <v>4</v>
      </c>
      <c r="J9" s="144"/>
      <c r="K9" s="144">
        <f t="shared" si="8"/>
        <v>0</v>
      </c>
      <c r="L9" s="145">
        <f t="shared" si="2"/>
        <v>1</v>
      </c>
      <c r="M9" s="145">
        <f t="shared" si="3"/>
        <v>0</v>
      </c>
      <c r="N9" s="143">
        <f t="shared" si="4"/>
        <v>0</v>
      </c>
      <c r="O9" s="124"/>
      <c r="P9" s="124"/>
      <c r="Q9" s="12"/>
      <c r="R9" s="12"/>
      <c r="S9" s="12"/>
      <c r="T9" s="126" t="s">
        <v>245</v>
      </c>
      <c r="U9" s="12"/>
      <c r="V9" s="103"/>
      <c r="W9" s="103"/>
      <c r="X9" s="103"/>
      <c r="Y9" s="126"/>
      <c r="Z9" s="103"/>
      <c r="AA9" s="103"/>
      <c r="AB9" s="103"/>
      <c r="AC9" s="103"/>
      <c r="AD9" s="126"/>
      <c r="AE9" s="103"/>
      <c r="AF9" s="103"/>
      <c r="AG9" s="103"/>
      <c r="AH9" s="103"/>
      <c r="AI9" s="126" t="s">
        <v>374</v>
      </c>
      <c r="AJ9" s="103">
        <v>10</v>
      </c>
      <c r="AK9" s="103"/>
      <c r="AL9" s="103"/>
      <c r="AM9" s="103"/>
      <c r="AN9" s="126" t="s">
        <v>374</v>
      </c>
      <c r="AO9" s="103">
        <v>15</v>
      </c>
      <c r="AP9" s="103"/>
      <c r="AQ9" s="103"/>
      <c r="AR9" s="103"/>
      <c r="AS9" s="126" t="s">
        <v>245</v>
      </c>
      <c r="AT9" s="103">
        <v>55</v>
      </c>
      <c r="AU9" s="103"/>
      <c r="AV9" s="103"/>
      <c r="AW9" s="12"/>
      <c r="AX9" s="126" t="s">
        <v>374</v>
      </c>
      <c r="AY9" s="103">
        <v>10</v>
      </c>
      <c r="AZ9" s="103"/>
      <c r="BA9" s="103"/>
      <c r="BB9" s="12"/>
      <c r="BC9" s="126" t="s">
        <v>245</v>
      </c>
      <c r="BD9" s="103">
        <v>70</v>
      </c>
      <c r="BE9" s="103"/>
      <c r="BF9" s="103"/>
      <c r="BG9" s="103"/>
      <c r="BH9" s="126"/>
      <c r="BI9" s="103"/>
      <c r="BJ9" s="103"/>
      <c r="BK9" s="103"/>
      <c r="BL9" s="103"/>
      <c r="BM9" s="126" t="s">
        <v>245</v>
      </c>
      <c r="BN9" s="103">
        <v>35</v>
      </c>
      <c r="BO9" s="103"/>
      <c r="BP9" s="103"/>
      <c r="BQ9" s="103"/>
      <c r="BR9" s="126" t="s">
        <v>245</v>
      </c>
      <c r="BS9" s="103">
        <v>70</v>
      </c>
      <c r="BT9" s="103"/>
      <c r="BU9" s="103"/>
      <c r="BV9" s="103"/>
      <c r="BW9" s="126"/>
      <c r="BX9" s="103"/>
      <c r="BY9" s="103"/>
      <c r="BZ9" s="103"/>
      <c r="CA9" s="103"/>
      <c r="CB9" s="126" t="s">
        <v>245</v>
      </c>
      <c r="CC9" s="103">
        <v>65</v>
      </c>
      <c r="CD9" s="103"/>
      <c r="CE9" s="103"/>
      <c r="CF9" s="103"/>
      <c r="CG9" s="126" t="s">
        <v>245</v>
      </c>
      <c r="CH9" s="103"/>
      <c r="CI9" s="103"/>
      <c r="CJ9" s="103"/>
      <c r="CK9" s="103"/>
      <c r="CL9" s="126" t="s">
        <v>245</v>
      </c>
      <c r="CM9" s="103">
        <v>45</v>
      </c>
      <c r="CN9" s="103"/>
      <c r="CO9" s="103"/>
      <c r="CP9" s="103"/>
      <c r="CQ9" s="126" t="s">
        <v>374</v>
      </c>
      <c r="CR9" s="103">
        <v>20</v>
      </c>
      <c r="CS9" s="103"/>
      <c r="CT9" s="103"/>
      <c r="CU9" s="103"/>
      <c r="CV9" s="126" t="s">
        <v>245</v>
      </c>
      <c r="CW9" s="103">
        <v>45</v>
      </c>
      <c r="CX9" s="103"/>
      <c r="CY9" s="103"/>
      <c r="CZ9" s="103"/>
      <c r="DA9" s="126" t="s">
        <v>245</v>
      </c>
      <c r="DB9" s="103">
        <v>65</v>
      </c>
      <c r="DC9" s="103"/>
      <c r="DD9" s="103"/>
      <c r="DE9" s="103"/>
      <c r="DF9" s="126" t="s">
        <v>45</v>
      </c>
      <c r="DG9" s="103"/>
      <c r="DH9" s="103"/>
      <c r="DI9" s="103"/>
      <c r="DJ9" s="103"/>
      <c r="DK9" s="126" t="s">
        <v>245</v>
      </c>
      <c r="DL9" s="103">
        <v>65</v>
      </c>
      <c r="DM9" s="103"/>
      <c r="DN9" s="103"/>
      <c r="DO9" s="103"/>
      <c r="DP9" s="126" t="s">
        <v>245</v>
      </c>
      <c r="DQ9" s="103">
        <v>45</v>
      </c>
      <c r="DR9" s="103"/>
      <c r="DS9" s="103"/>
      <c r="DT9" s="103"/>
      <c r="DU9" s="126" t="s">
        <v>245</v>
      </c>
      <c r="DV9" s="103">
        <v>70</v>
      </c>
      <c r="DW9" s="103"/>
      <c r="DX9" s="103"/>
      <c r="DY9" s="103"/>
      <c r="DZ9" s="126" t="s">
        <v>374</v>
      </c>
      <c r="EA9" s="103">
        <v>20</v>
      </c>
      <c r="EB9" s="103"/>
      <c r="EC9" s="103"/>
      <c r="ED9" s="103"/>
      <c r="EE9" s="126" t="s">
        <v>45</v>
      </c>
      <c r="EF9" s="103"/>
      <c r="EG9" s="103"/>
      <c r="EH9" s="103"/>
      <c r="EI9" s="103"/>
      <c r="EJ9" s="126"/>
      <c r="EK9" s="103"/>
      <c r="EL9" s="103"/>
      <c r="EM9" s="103"/>
      <c r="EN9" s="103"/>
      <c r="EO9" s="126"/>
      <c r="EP9" s="103"/>
      <c r="EQ9" s="103"/>
      <c r="ER9" s="103"/>
      <c r="ES9" s="103"/>
      <c r="ET9" s="126" t="s">
        <v>374</v>
      </c>
      <c r="EU9" s="103">
        <v>15</v>
      </c>
      <c r="EV9" s="103"/>
      <c r="EW9" s="103"/>
      <c r="EX9" s="103"/>
      <c r="EY9" s="126" t="s">
        <v>45</v>
      </c>
      <c r="EZ9" s="103"/>
      <c r="FA9" s="103"/>
      <c r="FB9" s="103"/>
      <c r="FC9" s="103"/>
      <c r="FD9" s="126"/>
      <c r="FE9" s="103"/>
      <c r="FF9" s="103"/>
      <c r="FG9" s="103"/>
      <c r="FH9" s="103"/>
      <c r="FI9" s="126" t="s">
        <v>374</v>
      </c>
      <c r="FJ9" s="103">
        <v>15</v>
      </c>
      <c r="FK9" s="103"/>
      <c r="FL9" s="103"/>
      <c r="FM9" s="103"/>
      <c r="FN9" s="126" t="s">
        <v>245</v>
      </c>
      <c r="FO9" s="103">
        <v>70</v>
      </c>
      <c r="FP9" s="103" t="s">
        <v>41</v>
      </c>
      <c r="FQ9" s="103"/>
      <c r="FR9" s="103"/>
      <c r="FS9" s="126" t="s">
        <v>245</v>
      </c>
      <c r="FT9" s="103">
        <v>70</v>
      </c>
      <c r="FU9" s="103"/>
      <c r="FV9" s="103"/>
      <c r="FW9" s="103"/>
      <c r="FX9" s="126" t="s">
        <v>45</v>
      </c>
      <c r="FY9" s="103"/>
      <c r="FZ9" s="103"/>
      <c r="GA9" s="103"/>
      <c r="GB9" s="103"/>
      <c r="GC9" s="126" t="s">
        <v>45</v>
      </c>
      <c r="GD9" s="103"/>
      <c r="GE9" s="103"/>
      <c r="GF9" s="103"/>
      <c r="GG9" s="103"/>
    </row>
    <row r="10" spans="1:244" ht="14.25" x14ac:dyDescent="0.2">
      <c r="A10" s="62" t="s">
        <v>44</v>
      </c>
      <c r="B10" s="137" t="s">
        <v>63</v>
      </c>
      <c r="C10" s="143">
        <f>VLOOKUP(B10,'PRESENZE ALLENAMENTI'!$D$4:$F$34,3,0)</f>
        <v>36</v>
      </c>
      <c r="D10" s="144">
        <f t="shared" si="9"/>
        <v>48.75</v>
      </c>
      <c r="E10" s="144">
        <f t="shared" si="5"/>
        <v>1755</v>
      </c>
      <c r="F10" s="144">
        <f t="shared" si="6"/>
        <v>65</v>
      </c>
      <c r="G10" s="143">
        <f t="shared" si="0"/>
        <v>27</v>
      </c>
      <c r="H10" s="143">
        <f t="shared" si="1"/>
        <v>0</v>
      </c>
      <c r="I10" s="143">
        <f t="shared" si="7"/>
        <v>0</v>
      </c>
      <c r="J10" s="144"/>
      <c r="K10" s="144">
        <f t="shared" si="8"/>
        <v>0</v>
      </c>
      <c r="L10" s="145">
        <f t="shared" si="2"/>
        <v>2</v>
      </c>
      <c r="M10" s="145">
        <f t="shared" si="3"/>
        <v>0</v>
      </c>
      <c r="N10" s="143">
        <f t="shared" si="4"/>
        <v>0</v>
      </c>
      <c r="O10" s="124"/>
      <c r="P10" s="124"/>
      <c r="Q10" s="12"/>
      <c r="R10" s="12"/>
      <c r="S10" s="12"/>
      <c r="T10" s="126" t="s">
        <v>245</v>
      </c>
      <c r="U10" s="12"/>
      <c r="V10" s="103"/>
      <c r="W10" s="103"/>
      <c r="X10" s="103"/>
      <c r="Y10" s="126" t="s">
        <v>245</v>
      </c>
      <c r="Z10" s="103"/>
      <c r="AA10" s="103"/>
      <c r="AB10" s="103"/>
      <c r="AC10" s="103"/>
      <c r="AD10" s="126" t="s">
        <v>245</v>
      </c>
      <c r="AE10" s="103"/>
      <c r="AF10" s="103"/>
      <c r="AG10" s="103"/>
      <c r="AH10" s="103"/>
      <c r="AI10" s="126" t="s">
        <v>245</v>
      </c>
      <c r="AJ10" s="103">
        <v>70</v>
      </c>
      <c r="AK10" s="103"/>
      <c r="AL10" s="103"/>
      <c r="AM10" s="103"/>
      <c r="AN10" s="126" t="s">
        <v>245</v>
      </c>
      <c r="AO10" s="103">
        <v>70</v>
      </c>
      <c r="AP10" s="103"/>
      <c r="AQ10" s="103"/>
      <c r="AR10" s="103"/>
      <c r="AS10" s="126" t="s">
        <v>245</v>
      </c>
      <c r="AT10" s="103">
        <v>70</v>
      </c>
      <c r="AU10" s="103" t="s">
        <v>41</v>
      </c>
      <c r="AV10" s="103"/>
      <c r="AW10" s="103"/>
      <c r="AX10" s="126" t="s">
        <v>245</v>
      </c>
      <c r="AY10" s="103">
        <v>65</v>
      </c>
      <c r="AZ10" s="103"/>
      <c r="BA10" s="103"/>
      <c r="BB10" s="12"/>
      <c r="BC10" s="126"/>
      <c r="BD10" s="103"/>
      <c r="BE10" s="103"/>
      <c r="BF10" s="103"/>
      <c r="BG10" s="103"/>
      <c r="BH10" s="126" t="s">
        <v>245</v>
      </c>
      <c r="BI10" s="103">
        <v>70</v>
      </c>
      <c r="BJ10" s="103"/>
      <c r="BK10" s="103"/>
      <c r="BL10" s="103"/>
      <c r="BM10" s="126" t="s">
        <v>245</v>
      </c>
      <c r="BN10" s="103">
        <v>70</v>
      </c>
      <c r="BO10" s="103"/>
      <c r="BP10" s="103"/>
      <c r="BQ10" s="103"/>
      <c r="BR10" s="126" t="s">
        <v>245</v>
      </c>
      <c r="BS10" s="103">
        <v>70</v>
      </c>
      <c r="BT10" s="103"/>
      <c r="BU10" s="103"/>
      <c r="BV10" s="103"/>
      <c r="BW10" s="126" t="s">
        <v>245</v>
      </c>
      <c r="BX10" s="103">
        <v>70</v>
      </c>
      <c r="BY10" s="103"/>
      <c r="BZ10" s="103"/>
      <c r="CA10" s="103"/>
      <c r="CB10" s="126" t="s">
        <v>245</v>
      </c>
      <c r="CC10" s="103">
        <v>70</v>
      </c>
      <c r="CD10" s="103"/>
      <c r="CE10" s="103"/>
      <c r="CF10" s="103"/>
      <c r="CG10" s="126" t="s">
        <v>245</v>
      </c>
      <c r="CH10" s="103"/>
      <c r="CI10" s="103"/>
      <c r="CJ10" s="103"/>
      <c r="CK10" s="103"/>
      <c r="CL10" s="126" t="s">
        <v>245</v>
      </c>
      <c r="CM10" s="103">
        <v>60</v>
      </c>
      <c r="CN10" s="103"/>
      <c r="CO10" s="103"/>
      <c r="CP10" s="103"/>
      <c r="CQ10" s="126" t="s">
        <v>245</v>
      </c>
      <c r="CR10" s="103">
        <v>65</v>
      </c>
      <c r="CS10" s="103"/>
      <c r="CT10" s="103"/>
      <c r="CU10" s="103"/>
      <c r="CV10" s="126"/>
      <c r="CW10" s="103"/>
      <c r="CX10" s="103"/>
      <c r="CY10" s="103"/>
      <c r="CZ10" s="103"/>
      <c r="DA10" s="126" t="s">
        <v>245</v>
      </c>
      <c r="DB10" s="103">
        <v>70</v>
      </c>
      <c r="DC10" s="103"/>
      <c r="DD10" s="103"/>
      <c r="DE10" s="103"/>
      <c r="DF10" s="126" t="s">
        <v>245</v>
      </c>
      <c r="DG10" s="103">
        <v>70</v>
      </c>
      <c r="DH10" s="103"/>
      <c r="DI10" s="103"/>
      <c r="DJ10" s="103"/>
      <c r="DK10" s="126" t="s">
        <v>245</v>
      </c>
      <c r="DL10" s="103">
        <v>70</v>
      </c>
      <c r="DM10" s="103"/>
      <c r="DN10" s="103"/>
      <c r="DO10" s="103"/>
      <c r="DP10" s="126" t="s">
        <v>245</v>
      </c>
      <c r="DQ10" s="103">
        <v>70</v>
      </c>
      <c r="DR10" s="103"/>
      <c r="DS10" s="103"/>
      <c r="DT10" s="103"/>
      <c r="DU10" s="126" t="s">
        <v>245</v>
      </c>
      <c r="DV10" s="103">
        <v>70</v>
      </c>
      <c r="DW10" s="103"/>
      <c r="DX10" s="103"/>
      <c r="DY10" s="103"/>
      <c r="DZ10" s="126" t="s">
        <v>245</v>
      </c>
      <c r="EA10" s="103">
        <v>70</v>
      </c>
      <c r="EB10" s="103"/>
      <c r="EC10" s="103"/>
      <c r="ED10" s="103"/>
      <c r="EE10" s="126" t="s">
        <v>245</v>
      </c>
      <c r="EF10" s="103">
        <v>70</v>
      </c>
      <c r="EG10" s="103" t="s">
        <v>41</v>
      </c>
      <c r="EH10" s="103"/>
      <c r="EI10" s="103"/>
      <c r="EJ10" s="126" t="s">
        <v>245</v>
      </c>
      <c r="EK10" s="103">
        <v>70</v>
      </c>
      <c r="EL10" s="103"/>
      <c r="EM10" s="103"/>
      <c r="EN10" s="103"/>
      <c r="EO10" s="126"/>
      <c r="EP10" s="103"/>
      <c r="EQ10" s="103"/>
      <c r="ER10" s="103"/>
      <c r="ES10" s="103"/>
      <c r="ET10" s="126" t="s">
        <v>245</v>
      </c>
      <c r="EU10" s="103">
        <v>70</v>
      </c>
      <c r="EV10" s="103"/>
      <c r="EW10" s="103"/>
      <c r="EX10" s="103"/>
      <c r="EY10" s="126" t="s">
        <v>245</v>
      </c>
      <c r="EZ10" s="103">
        <v>70</v>
      </c>
      <c r="FA10" s="103"/>
      <c r="FB10" s="103"/>
      <c r="FC10" s="103"/>
      <c r="FD10" s="126"/>
      <c r="FE10" s="103"/>
      <c r="FF10" s="103"/>
      <c r="FG10" s="103"/>
      <c r="FH10" s="103"/>
      <c r="FI10" s="126" t="s">
        <v>245</v>
      </c>
      <c r="FJ10" s="103">
        <v>60</v>
      </c>
      <c r="FK10" s="103"/>
      <c r="FL10" s="103"/>
      <c r="FM10" s="103"/>
      <c r="FN10" s="126" t="s">
        <v>245</v>
      </c>
      <c r="FO10" s="103">
        <v>70</v>
      </c>
      <c r="FP10" s="103"/>
      <c r="FQ10" s="103"/>
      <c r="FR10" s="103"/>
      <c r="FS10" s="126" t="s">
        <v>245</v>
      </c>
      <c r="FT10" s="103">
        <v>35</v>
      </c>
      <c r="FU10" s="103"/>
      <c r="FV10" s="103"/>
      <c r="FW10" s="103"/>
      <c r="FX10" s="126" t="s">
        <v>245</v>
      </c>
      <c r="FY10" s="103">
        <v>70</v>
      </c>
      <c r="FZ10" s="103"/>
      <c r="GA10" s="103"/>
      <c r="GB10" s="103"/>
      <c r="GC10" s="126" t="s">
        <v>245</v>
      </c>
      <c r="GD10" s="103">
        <v>70</v>
      </c>
      <c r="GE10" s="103"/>
      <c r="GF10" s="103"/>
      <c r="GG10" s="103"/>
    </row>
    <row r="11" spans="1:244" ht="14.25" x14ac:dyDescent="0.2">
      <c r="A11" s="62" t="s">
        <v>44</v>
      </c>
      <c r="B11" s="137" t="s">
        <v>61</v>
      </c>
      <c r="C11" s="143">
        <f>VLOOKUP(B11,'PRESENZE ALLENAMENTI'!$D$4:$F$34,3,0)</f>
        <v>2</v>
      </c>
      <c r="D11" s="144">
        <f t="shared" si="9"/>
        <v>0</v>
      </c>
      <c r="E11" s="144">
        <f t="shared" si="5"/>
        <v>0</v>
      </c>
      <c r="F11" s="144" t="e">
        <f t="shared" si="6"/>
        <v>#DIV/0!</v>
      </c>
      <c r="G11" s="143">
        <f t="shared" si="0"/>
        <v>0</v>
      </c>
      <c r="H11" s="143">
        <f t="shared" si="1"/>
        <v>0</v>
      </c>
      <c r="I11" s="143">
        <f t="shared" si="7"/>
        <v>0</v>
      </c>
      <c r="J11" s="144"/>
      <c r="K11" s="144">
        <f t="shared" si="8"/>
        <v>0</v>
      </c>
      <c r="L11" s="145">
        <f t="shared" si="2"/>
        <v>0</v>
      </c>
      <c r="M11" s="145">
        <f t="shared" si="3"/>
        <v>0</v>
      </c>
      <c r="N11" s="143">
        <f t="shared" si="4"/>
        <v>0</v>
      </c>
      <c r="O11" s="124"/>
      <c r="P11" s="124"/>
      <c r="Q11" s="12"/>
      <c r="R11" s="12"/>
      <c r="S11" s="12"/>
      <c r="T11" s="126" t="s">
        <v>245</v>
      </c>
      <c r="U11" s="12"/>
      <c r="V11" s="103"/>
      <c r="W11" s="103"/>
      <c r="X11" s="103"/>
      <c r="Y11" s="126"/>
      <c r="Z11" s="103"/>
      <c r="AA11" s="103"/>
      <c r="AB11" s="103"/>
      <c r="AC11" s="103"/>
      <c r="AD11" s="126"/>
      <c r="AE11" s="103"/>
      <c r="AF11" s="103"/>
      <c r="AG11" s="103"/>
      <c r="AH11" s="103"/>
      <c r="AI11" s="126"/>
      <c r="AJ11" s="103"/>
      <c r="AK11" s="103"/>
      <c r="AL11" s="103"/>
      <c r="AM11" s="103"/>
      <c r="AN11" s="126"/>
      <c r="AO11" s="103"/>
      <c r="AP11" s="103"/>
      <c r="AQ11" s="103"/>
      <c r="AR11" s="103"/>
      <c r="AS11" s="126"/>
      <c r="AT11" s="103"/>
      <c r="AU11" s="103"/>
      <c r="AV11" s="103"/>
      <c r="AW11" s="12"/>
      <c r="AX11" s="126"/>
      <c r="AY11" s="103"/>
      <c r="AZ11" s="103"/>
      <c r="BA11" s="103"/>
      <c r="BB11" s="12"/>
      <c r="BC11" s="126"/>
      <c r="BD11" s="103"/>
      <c r="BE11" s="103"/>
      <c r="BF11" s="103"/>
      <c r="BG11" s="103"/>
      <c r="BH11" s="126"/>
      <c r="BI11" s="103"/>
      <c r="BJ11" s="103"/>
      <c r="BK11" s="103"/>
      <c r="BL11" s="103"/>
      <c r="BM11" s="126"/>
      <c r="BN11" s="103"/>
      <c r="BO11" s="103"/>
      <c r="BP11" s="103"/>
      <c r="BQ11" s="103"/>
      <c r="BR11" s="126"/>
      <c r="BS11" s="103"/>
      <c r="BT11" s="103"/>
      <c r="BU11" s="103"/>
      <c r="BV11" s="103"/>
      <c r="BW11" s="126"/>
      <c r="BX11" s="103"/>
      <c r="BY11" s="103"/>
      <c r="BZ11" s="103"/>
      <c r="CA11" s="103"/>
      <c r="CB11" s="126"/>
      <c r="CC11" s="103"/>
      <c r="CD11" s="103"/>
      <c r="CE11" s="103"/>
      <c r="CF11" s="103"/>
      <c r="CG11" s="126"/>
      <c r="CH11" s="103"/>
      <c r="CI11" s="103"/>
      <c r="CJ11" s="103"/>
      <c r="CK11" s="103"/>
      <c r="CL11" s="126"/>
      <c r="CM11" s="103"/>
      <c r="CN11" s="103"/>
      <c r="CO11" s="103"/>
      <c r="CP11" s="103"/>
      <c r="CQ11" s="126"/>
      <c r="CR11" s="103"/>
      <c r="CS11" s="103"/>
      <c r="CT11" s="103"/>
      <c r="CU11" s="103"/>
      <c r="CV11" s="126"/>
      <c r="CW11" s="103"/>
      <c r="CX11" s="103"/>
      <c r="CY11" s="103"/>
      <c r="CZ11" s="103"/>
      <c r="DA11" s="126"/>
      <c r="DB11" s="103"/>
      <c r="DC11" s="103"/>
      <c r="DD11" s="103"/>
      <c r="DE11" s="103"/>
      <c r="DF11" s="126"/>
      <c r="DG11" s="103"/>
      <c r="DH11" s="103"/>
      <c r="DI11" s="103"/>
      <c r="DJ11" s="103"/>
      <c r="DK11" s="126"/>
      <c r="DL11" s="103"/>
      <c r="DM11" s="103"/>
      <c r="DN11" s="103"/>
      <c r="DO11" s="103"/>
      <c r="DP11" s="126"/>
      <c r="DQ11" s="103"/>
      <c r="DR11" s="103"/>
      <c r="DS11" s="103"/>
      <c r="DT11" s="103"/>
      <c r="DU11" s="126"/>
      <c r="DV11" s="103"/>
      <c r="DW11" s="103"/>
      <c r="DX11" s="103"/>
      <c r="DY11" s="103"/>
      <c r="DZ11" s="126"/>
      <c r="EA11" s="103"/>
      <c r="EB11" s="103"/>
      <c r="EC11" s="103"/>
      <c r="ED11" s="103"/>
      <c r="EE11" s="126"/>
      <c r="EF11" s="103"/>
      <c r="EG11" s="103"/>
      <c r="EH11" s="103"/>
      <c r="EI11" s="103"/>
      <c r="EJ11" s="126"/>
      <c r="EK11" s="103"/>
      <c r="EL11" s="103"/>
      <c r="EM11" s="103"/>
      <c r="EN11" s="103"/>
      <c r="EO11" s="126"/>
      <c r="EP11" s="103"/>
      <c r="EQ11" s="103"/>
      <c r="ER11" s="103"/>
      <c r="ES11" s="103"/>
      <c r="ET11" s="126"/>
      <c r="EU11" s="103"/>
      <c r="EV11" s="103"/>
      <c r="EW11" s="103"/>
      <c r="EX11" s="103"/>
      <c r="EY11" s="126"/>
      <c r="EZ11" s="103"/>
      <c r="FA11" s="103"/>
      <c r="FB11" s="103"/>
      <c r="FC11" s="103"/>
      <c r="FD11" s="126"/>
      <c r="FE11" s="103"/>
      <c r="FF11" s="103"/>
      <c r="FG11" s="103"/>
      <c r="FH11" s="103"/>
      <c r="FI11" s="126"/>
      <c r="FJ11" s="103"/>
      <c r="FK11" s="103"/>
      <c r="FL11" s="103"/>
      <c r="FM11" s="103"/>
      <c r="FN11" s="126"/>
      <c r="FO11" s="103"/>
      <c r="FP11" s="103"/>
      <c r="FQ11" s="103"/>
      <c r="FR11" s="103"/>
      <c r="FS11" s="126"/>
      <c r="FT11" s="103"/>
      <c r="FU11" s="103"/>
      <c r="FV11" s="103"/>
      <c r="FW11" s="103"/>
      <c r="FX11" s="126"/>
      <c r="FY11" s="103"/>
      <c r="FZ11" s="103"/>
      <c r="GA11" s="103"/>
      <c r="GB11" s="103"/>
      <c r="GC11" s="126"/>
      <c r="GD11" s="103"/>
      <c r="GE11" s="103"/>
      <c r="GF11" s="103"/>
      <c r="GG11" s="103"/>
    </row>
    <row r="12" spans="1:244" ht="14.25" x14ac:dyDescent="0.2">
      <c r="A12" s="62" t="s">
        <v>44</v>
      </c>
      <c r="B12" s="137" t="s">
        <v>87</v>
      </c>
      <c r="C12" s="143">
        <f>VLOOKUP(B12,'PRESENZE ALLENAMENTI'!$D$4:$F$34,3,0)</f>
        <v>18</v>
      </c>
      <c r="D12" s="144">
        <f>E12/C12</f>
        <v>2.2222222222222223</v>
      </c>
      <c r="E12" s="144">
        <f t="shared" si="5"/>
        <v>40</v>
      </c>
      <c r="F12" s="144">
        <f t="shared" si="6"/>
        <v>20</v>
      </c>
      <c r="G12" s="143">
        <f t="shared" si="0"/>
        <v>0</v>
      </c>
      <c r="H12" s="143">
        <f t="shared" si="1"/>
        <v>2</v>
      </c>
      <c r="I12" s="143">
        <f t="shared" si="7"/>
        <v>0</v>
      </c>
      <c r="J12" s="144"/>
      <c r="K12" s="144">
        <f t="shared" si="8"/>
        <v>0</v>
      </c>
      <c r="L12" s="145">
        <f t="shared" si="2"/>
        <v>1</v>
      </c>
      <c r="M12" s="145">
        <f t="shared" si="3"/>
        <v>0</v>
      </c>
      <c r="N12" s="143">
        <f t="shared" si="4"/>
        <v>0</v>
      </c>
      <c r="O12" s="124"/>
      <c r="P12" s="124"/>
      <c r="Q12" s="12"/>
      <c r="R12" s="12"/>
      <c r="S12" s="12"/>
      <c r="T12" s="126" t="s">
        <v>245</v>
      </c>
      <c r="U12" s="12"/>
      <c r="V12" s="103"/>
      <c r="W12" s="103"/>
      <c r="X12" s="103"/>
      <c r="Y12" s="126"/>
      <c r="Z12" s="103"/>
      <c r="AA12" s="103"/>
      <c r="AB12" s="103"/>
      <c r="AC12" s="103"/>
      <c r="AD12" s="126" t="s">
        <v>245</v>
      </c>
      <c r="AE12" s="103"/>
      <c r="AF12" s="103"/>
      <c r="AG12" s="103"/>
      <c r="AH12" s="103"/>
      <c r="AI12" s="126" t="s">
        <v>374</v>
      </c>
      <c r="AJ12" s="103">
        <v>15</v>
      </c>
      <c r="AK12" s="103"/>
      <c r="AL12" s="103"/>
      <c r="AM12" s="103"/>
      <c r="AN12" s="126"/>
      <c r="AO12" s="103"/>
      <c r="AP12" s="103"/>
      <c r="AQ12" s="103"/>
      <c r="AR12" s="103"/>
      <c r="AS12" s="126"/>
      <c r="AT12" s="103"/>
      <c r="AU12" s="103"/>
      <c r="AV12" s="103"/>
      <c r="AW12" s="103"/>
      <c r="AX12" s="126"/>
      <c r="AY12" s="103"/>
      <c r="AZ12" s="103"/>
      <c r="BA12" s="103"/>
      <c r="BB12" s="12"/>
      <c r="BC12" s="126"/>
      <c r="BD12" s="103"/>
      <c r="BE12" s="103"/>
      <c r="BF12" s="103"/>
      <c r="BG12" s="103"/>
      <c r="BH12" s="126"/>
      <c r="BI12" s="103"/>
      <c r="BJ12" s="103"/>
      <c r="BK12" s="103"/>
      <c r="BL12" s="103"/>
      <c r="BM12" s="126"/>
      <c r="BN12" s="103"/>
      <c r="BO12" s="103"/>
      <c r="BP12" s="103"/>
      <c r="BQ12" s="103"/>
      <c r="BR12" s="126"/>
      <c r="BS12" s="103"/>
      <c r="BT12" s="103"/>
      <c r="BU12" s="103"/>
      <c r="BV12" s="103"/>
      <c r="BW12" s="126"/>
      <c r="BX12" s="103"/>
      <c r="BY12" s="103"/>
      <c r="BZ12" s="103"/>
      <c r="CA12" s="103"/>
      <c r="CB12" s="126"/>
      <c r="CC12" s="103"/>
      <c r="CD12" s="103"/>
      <c r="CE12" s="103"/>
      <c r="CF12" s="103"/>
      <c r="CG12" s="126"/>
      <c r="CH12" s="103"/>
      <c r="CI12" s="103"/>
      <c r="CJ12" s="103"/>
      <c r="CK12" s="103"/>
      <c r="CL12" s="126"/>
      <c r="CM12" s="103"/>
      <c r="CN12" s="103"/>
      <c r="CO12" s="103"/>
      <c r="CP12" s="103"/>
      <c r="CQ12" s="126"/>
      <c r="CR12" s="103"/>
      <c r="CS12" s="103"/>
      <c r="CT12" s="103"/>
      <c r="CU12" s="103"/>
      <c r="CV12" s="126"/>
      <c r="CW12" s="103"/>
      <c r="CX12" s="103"/>
      <c r="CY12" s="103"/>
      <c r="CZ12" s="103"/>
      <c r="DA12" s="126"/>
      <c r="DB12" s="103"/>
      <c r="DC12" s="103"/>
      <c r="DD12" s="103"/>
      <c r="DE12" s="103"/>
      <c r="DF12" s="126" t="s">
        <v>374</v>
      </c>
      <c r="DG12" s="103">
        <v>25</v>
      </c>
      <c r="DH12" s="103"/>
      <c r="DI12" s="103" t="s">
        <v>41</v>
      </c>
      <c r="DJ12" s="103"/>
      <c r="DK12" s="126"/>
      <c r="DL12" s="103"/>
      <c r="DM12" s="103"/>
      <c r="DN12" s="103"/>
      <c r="DO12" s="103"/>
      <c r="DP12" s="126"/>
      <c r="DQ12" s="103"/>
      <c r="DR12" s="103"/>
      <c r="DS12" s="103"/>
      <c r="DT12" s="103"/>
      <c r="DU12" s="126"/>
      <c r="DV12" s="103"/>
      <c r="DW12" s="103"/>
      <c r="DX12" s="103"/>
      <c r="DY12" s="103"/>
      <c r="DZ12" s="126"/>
      <c r="EA12" s="103"/>
      <c r="EB12" s="103"/>
      <c r="EC12" s="103"/>
      <c r="ED12" s="103"/>
      <c r="EE12" s="126"/>
      <c r="EF12" s="103"/>
      <c r="EG12" s="103"/>
      <c r="EH12" s="103"/>
      <c r="EI12" s="103"/>
      <c r="EJ12" s="126"/>
      <c r="EK12" s="103"/>
      <c r="EL12" s="103"/>
      <c r="EM12" s="103"/>
      <c r="EN12" s="103"/>
      <c r="EO12" s="126"/>
      <c r="EP12" s="103"/>
      <c r="EQ12" s="103"/>
      <c r="ER12" s="103"/>
      <c r="ES12" s="103"/>
      <c r="ET12" s="126"/>
      <c r="EU12" s="103"/>
      <c r="EV12" s="103"/>
      <c r="EW12" s="103"/>
      <c r="EX12" s="103"/>
      <c r="EY12" s="126"/>
      <c r="EZ12" s="103"/>
      <c r="FA12" s="103"/>
      <c r="FB12" s="103"/>
      <c r="FC12" s="103"/>
      <c r="FD12" s="126"/>
      <c r="FE12" s="103"/>
      <c r="FF12" s="103"/>
      <c r="FG12" s="103"/>
      <c r="FH12" s="103"/>
      <c r="FI12" s="126"/>
      <c r="FJ12" s="103"/>
      <c r="FK12" s="103"/>
      <c r="FL12" s="103"/>
      <c r="FM12" s="103"/>
      <c r="FN12" s="126"/>
      <c r="FO12" s="103"/>
      <c r="FP12" s="103"/>
      <c r="FQ12" s="103"/>
      <c r="FR12" s="103"/>
      <c r="FS12" s="126"/>
      <c r="FT12" s="103"/>
      <c r="FU12" s="103"/>
      <c r="FV12" s="103"/>
      <c r="FW12" s="103"/>
      <c r="FX12" s="126"/>
      <c r="FY12" s="103"/>
      <c r="FZ12" s="103"/>
      <c r="GA12" s="103"/>
      <c r="GB12" s="103"/>
      <c r="GC12" s="126"/>
      <c r="GD12" s="103"/>
      <c r="GE12" s="103"/>
      <c r="GF12" s="103"/>
      <c r="GG12" s="103"/>
    </row>
    <row r="13" spans="1:244" ht="14.25" x14ac:dyDescent="0.2">
      <c r="A13" s="60" t="s">
        <v>44</v>
      </c>
      <c r="B13" s="137" t="s">
        <v>69</v>
      </c>
      <c r="C13" s="143">
        <f>VLOOKUP(B13,'PRESENZE ALLENAMENTI'!$D$4:$F$34,3,0)</f>
        <v>41</v>
      </c>
      <c r="D13" s="144">
        <f>E13/C13</f>
        <v>34.634146341463413</v>
      </c>
      <c r="E13" s="144">
        <f t="shared" si="5"/>
        <v>1420</v>
      </c>
      <c r="F13" s="144">
        <f t="shared" si="6"/>
        <v>59.166666666666664</v>
      </c>
      <c r="G13" s="143">
        <f t="shared" si="0"/>
        <v>21</v>
      </c>
      <c r="H13" s="143">
        <f t="shared" si="1"/>
        <v>3</v>
      </c>
      <c r="I13" s="143">
        <f t="shared" si="7"/>
        <v>2</v>
      </c>
      <c r="J13" s="144"/>
      <c r="K13" s="144">
        <f t="shared" si="8"/>
        <v>0</v>
      </c>
      <c r="L13" s="145">
        <f t="shared" si="2"/>
        <v>3</v>
      </c>
      <c r="M13" s="145">
        <f t="shared" si="3"/>
        <v>0</v>
      </c>
      <c r="N13" s="143">
        <f t="shared" si="4"/>
        <v>0</v>
      </c>
      <c r="O13" s="124"/>
      <c r="P13" s="124"/>
      <c r="Q13" s="12"/>
      <c r="R13" s="12"/>
      <c r="S13" s="12"/>
      <c r="T13" s="126" t="s">
        <v>245</v>
      </c>
      <c r="U13" s="12"/>
      <c r="V13" s="103"/>
      <c r="W13" s="103"/>
      <c r="X13" s="103"/>
      <c r="Y13" s="126" t="s">
        <v>245</v>
      </c>
      <c r="Z13" s="103"/>
      <c r="AA13" s="103"/>
      <c r="AB13" s="103"/>
      <c r="AC13" s="103"/>
      <c r="AD13" s="126" t="s">
        <v>245</v>
      </c>
      <c r="AE13" s="103"/>
      <c r="AF13" s="103"/>
      <c r="AG13" s="103"/>
      <c r="AH13" s="103"/>
      <c r="AI13" s="126" t="s">
        <v>245</v>
      </c>
      <c r="AJ13" s="103">
        <v>60</v>
      </c>
      <c r="AK13" s="103"/>
      <c r="AL13" s="103"/>
      <c r="AM13" s="103"/>
      <c r="AN13" s="126" t="s">
        <v>245</v>
      </c>
      <c r="AO13" s="103">
        <v>55</v>
      </c>
      <c r="AP13" s="103"/>
      <c r="AQ13" s="103"/>
      <c r="AR13" s="103"/>
      <c r="AS13" s="126" t="s">
        <v>245</v>
      </c>
      <c r="AT13" s="103">
        <v>70</v>
      </c>
      <c r="AU13" s="103"/>
      <c r="AV13" s="103"/>
      <c r="AW13" s="12"/>
      <c r="AX13" s="126" t="s">
        <v>245</v>
      </c>
      <c r="AY13" s="103">
        <v>70</v>
      </c>
      <c r="AZ13" s="103"/>
      <c r="BA13" s="103"/>
      <c r="BB13" s="12"/>
      <c r="BC13" s="126" t="s">
        <v>245</v>
      </c>
      <c r="BD13" s="103">
        <v>70</v>
      </c>
      <c r="BE13" s="103"/>
      <c r="BF13" s="103"/>
      <c r="BG13" s="103"/>
      <c r="BH13" s="126"/>
      <c r="BI13" s="103"/>
      <c r="BJ13" s="103"/>
      <c r="BK13" s="103"/>
      <c r="BL13" s="103"/>
      <c r="BM13" s="126"/>
      <c r="BN13" s="103"/>
      <c r="BO13" s="103"/>
      <c r="BP13" s="103"/>
      <c r="BQ13" s="103"/>
      <c r="BR13" s="126" t="s">
        <v>45</v>
      </c>
      <c r="BS13" s="103"/>
      <c r="BT13" s="103"/>
      <c r="BU13" s="103"/>
      <c r="BV13" s="103"/>
      <c r="BW13" s="126" t="s">
        <v>245</v>
      </c>
      <c r="BX13" s="103">
        <v>70</v>
      </c>
      <c r="BY13" s="103"/>
      <c r="BZ13" s="103"/>
      <c r="CA13" s="103"/>
      <c r="CB13" s="126"/>
      <c r="CC13" s="103"/>
      <c r="CD13" s="103"/>
      <c r="CE13" s="103"/>
      <c r="CF13" s="103"/>
      <c r="CG13" s="126"/>
      <c r="CH13" s="103"/>
      <c r="CI13" s="103"/>
      <c r="CJ13" s="103"/>
      <c r="CK13" s="103"/>
      <c r="CL13" s="126" t="s">
        <v>374</v>
      </c>
      <c r="CM13" s="103">
        <v>10</v>
      </c>
      <c r="CN13" s="103"/>
      <c r="CO13" s="103"/>
      <c r="CP13" s="103"/>
      <c r="CQ13" s="126" t="s">
        <v>245</v>
      </c>
      <c r="CR13" s="103"/>
      <c r="CS13" s="103"/>
      <c r="CT13" s="103"/>
      <c r="CU13" s="103"/>
      <c r="CV13" s="126" t="s">
        <v>245</v>
      </c>
      <c r="CW13" s="103">
        <v>70</v>
      </c>
      <c r="CX13" s="103"/>
      <c r="CY13" s="103"/>
      <c r="CZ13" s="103"/>
      <c r="DA13" s="126" t="s">
        <v>245</v>
      </c>
      <c r="DB13" s="103">
        <v>70</v>
      </c>
      <c r="DC13" s="103"/>
      <c r="DD13" s="103"/>
      <c r="DE13" s="103"/>
      <c r="DF13" s="126" t="s">
        <v>245</v>
      </c>
      <c r="DG13" s="103">
        <v>70</v>
      </c>
      <c r="DH13" s="103"/>
      <c r="DI13" s="103"/>
      <c r="DJ13" s="103"/>
      <c r="DK13" s="126" t="s">
        <v>245</v>
      </c>
      <c r="DL13" s="103">
        <v>70</v>
      </c>
      <c r="DM13" s="103" t="s">
        <v>41</v>
      </c>
      <c r="DN13" s="103"/>
      <c r="DO13" s="103"/>
      <c r="DP13" s="126" t="s">
        <v>374</v>
      </c>
      <c r="DQ13" s="103">
        <v>30</v>
      </c>
      <c r="DR13" s="103"/>
      <c r="DS13" s="103"/>
      <c r="DT13" s="103"/>
      <c r="DU13" s="126" t="s">
        <v>245</v>
      </c>
      <c r="DV13" s="103">
        <v>70</v>
      </c>
      <c r="DW13" s="103"/>
      <c r="DX13" s="103"/>
      <c r="DY13" s="103"/>
      <c r="DZ13" s="126" t="s">
        <v>245</v>
      </c>
      <c r="EA13" s="103">
        <v>70</v>
      </c>
      <c r="EB13" s="103"/>
      <c r="EC13" s="103"/>
      <c r="ED13" s="103"/>
      <c r="EE13" s="126" t="s">
        <v>245</v>
      </c>
      <c r="EF13" s="103">
        <v>70</v>
      </c>
      <c r="EG13" s="103" t="s">
        <v>41</v>
      </c>
      <c r="EH13" s="103"/>
      <c r="EI13" s="103"/>
      <c r="EJ13" s="126" t="s">
        <v>374</v>
      </c>
      <c r="EK13" s="103">
        <v>15</v>
      </c>
      <c r="EL13" s="103"/>
      <c r="EM13" s="103"/>
      <c r="EN13" s="103"/>
      <c r="EO13" s="126"/>
      <c r="EP13" s="103"/>
      <c r="EQ13" s="103"/>
      <c r="ER13" s="103"/>
      <c r="ES13" s="103"/>
      <c r="ET13" s="126" t="s">
        <v>245</v>
      </c>
      <c r="EU13" s="103">
        <v>60</v>
      </c>
      <c r="EV13" s="103"/>
      <c r="EW13" s="103"/>
      <c r="EX13" s="103"/>
      <c r="EY13" s="126" t="s">
        <v>245</v>
      </c>
      <c r="EZ13" s="103">
        <v>70</v>
      </c>
      <c r="FA13" s="103"/>
      <c r="FB13" s="103"/>
      <c r="FC13" s="103"/>
      <c r="FD13" s="126" t="s">
        <v>245</v>
      </c>
      <c r="FE13" s="103">
        <v>70</v>
      </c>
      <c r="FF13" s="103"/>
      <c r="FG13" s="103"/>
      <c r="FH13" s="103"/>
      <c r="FI13" s="126" t="s">
        <v>245</v>
      </c>
      <c r="FJ13" s="103">
        <v>70</v>
      </c>
      <c r="FK13" s="103" t="s">
        <v>41</v>
      </c>
      <c r="FL13" s="103"/>
      <c r="FM13" s="103"/>
      <c r="FN13" s="126" t="s">
        <v>45</v>
      </c>
      <c r="FO13" s="103"/>
      <c r="FP13" s="103"/>
      <c r="FQ13" s="103"/>
      <c r="FR13" s="103"/>
      <c r="FS13" s="126" t="s">
        <v>245</v>
      </c>
      <c r="FT13" s="103">
        <v>70</v>
      </c>
      <c r="FU13" s="103"/>
      <c r="FV13" s="103"/>
      <c r="FW13" s="103"/>
      <c r="FX13" s="126" t="s">
        <v>245</v>
      </c>
      <c r="FY13" s="103">
        <v>70</v>
      </c>
      <c r="FZ13" s="103"/>
      <c r="GA13" s="103"/>
      <c r="GB13" s="103"/>
      <c r="GC13" s="126" t="s">
        <v>245</v>
      </c>
      <c r="GD13" s="103">
        <v>70</v>
      </c>
      <c r="GE13" s="103"/>
      <c r="GF13" s="103"/>
      <c r="GG13" s="103"/>
    </row>
    <row r="14" spans="1:244" ht="14.25" x14ac:dyDescent="0.2">
      <c r="A14" s="60" t="s">
        <v>44</v>
      </c>
      <c r="B14" s="137" t="s">
        <v>224</v>
      </c>
      <c r="C14" s="143">
        <f>VLOOKUP(B14,'PRESENZE ALLENAMENTI'!$D$4:$F$34,3,0)</f>
        <v>37</v>
      </c>
      <c r="D14" s="144">
        <f>E14/C14</f>
        <v>32.297297297297298</v>
      </c>
      <c r="E14" s="144">
        <f t="shared" si="5"/>
        <v>1195</v>
      </c>
      <c r="F14" s="144">
        <f t="shared" si="6"/>
        <v>51.956521739130437</v>
      </c>
      <c r="G14" s="143">
        <f t="shared" si="0"/>
        <v>23</v>
      </c>
      <c r="H14" s="143">
        <f t="shared" si="1"/>
        <v>0</v>
      </c>
      <c r="I14" s="143">
        <f t="shared" si="7"/>
        <v>0</v>
      </c>
      <c r="J14" s="144"/>
      <c r="K14" s="144">
        <f t="shared" si="8"/>
        <v>0</v>
      </c>
      <c r="L14" s="145">
        <f t="shared" si="2"/>
        <v>5</v>
      </c>
      <c r="M14" s="145">
        <f t="shared" si="3"/>
        <v>0</v>
      </c>
      <c r="N14" s="143">
        <f t="shared" si="4"/>
        <v>1</v>
      </c>
      <c r="O14" s="124"/>
      <c r="P14" s="124"/>
      <c r="Q14" s="12"/>
      <c r="R14" s="12"/>
      <c r="S14" s="12"/>
      <c r="T14" s="126" t="s">
        <v>245</v>
      </c>
      <c r="U14" s="12"/>
      <c r="V14" s="103"/>
      <c r="W14" s="103"/>
      <c r="X14" s="103"/>
      <c r="Y14" s="126" t="s">
        <v>245</v>
      </c>
      <c r="Z14" s="103"/>
      <c r="AA14" s="103"/>
      <c r="AB14" s="103"/>
      <c r="AC14" s="103"/>
      <c r="AD14" s="126" t="s">
        <v>245</v>
      </c>
      <c r="AE14" s="103"/>
      <c r="AF14" s="103"/>
      <c r="AG14" s="103"/>
      <c r="AH14" s="103"/>
      <c r="AI14" s="126" t="s">
        <v>245</v>
      </c>
      <c r="AJ14" s="103">
        <v>70</v>
      </c>
      <c r="AK14" s="103"/>
      <c r="AL14" s="103"/>
      <c r="AM14" s="103"/>
      <c r="AN14" s="126" t="s">
        <v>245</v>
      </c>
      <c r="AO14" s="103">
        <v>70</v>
      </c>
      <c r="AP14" s="103"/>
      <c r="AQ14" s="103"/>
      <c r="AR14" s="103"/>
      <c r="AS14" s="126" t="s">
        <v>245</v>
      </c>
      <c r="AT14" s="103">
        <v>70</v>
      </c>
      <c r="AU14" s="103"/>
      <c r="AV14" s="103"/>
      <c r="AW14" s="12"/>
      <c r="AX14" s="126" t="s">
        <v>245</v>
      </c>
      <c r="AY14" s="103">
        <v>70</v>
      </c>
      <c r="AZ14" s="103"/>
      <c r="BA14" s="103"/>
      <c r="BB14" s="12"/>
      <c r="BC14" s="126" t="s">
        <v>245</v>
      </c>
      <c r="BD14" s="103">
        <v>70</v>
      </c>
      <c r="BE14" s="103"/>
      <c r="BF14" s="103"/>
      <c r="BG14" s="103"/>
      <c r="BH14" s="126" t="s">
        <v>245</v>
      </c>
      <c r="BI14" s="103">
        <v>70</v>
      </c>
      <c r="BJ14" s="103"/>
      <c r="BK14" s="103"/>
      <c r="BL14" s="103"/>
      <c r="BM14" s="126" t="s">
        <v>245</v>
      </c>
      <c r="BN14" s="103">
        <v>25</v>
      </c>
      <c r="BO14" s="103"/>
      <c r="BP14" s="103"/>
      <c r="BQ14" s="103"/>
      <c r="BR14" s="126"/>
      <c r="BS14" s="103"/>
      <c r="BT14" s="103"/>
      <c r="BU14" s="103"/>
      <c r="BV14" s="103"/>
      <c r="BW14" s="126" t="s">
        <v>245</v>
      </c>
      <c r="BX14" s="103">
        <v>40</v>
      </c>
      <c r="BY14" s="103" t="s">
        <v>41</v>
      </c>
      <c r="BZ14" s="103"/>
      <c r="CA14" s="103"/>
      <c r="CB14" s="126" t="s">
        <v>245</v>
      </c>
      <c r="CC14" s="103">
        <v>30</v>
      </c>
      <c r="CD14" s="103" t="s">
        <v>41</v>
      </c>
      <c r="CE14" s="103"/>
      <c r="CF14" s="103"/>
      <c r="CG14" s="126" t="s">
        <v>245</v>
      </c>
      <c r="CH14" s="103"/>
      <c r="CI14" s="103"/>
      <c r="CJ14" s="103"/>
      <c r="CK14" s="103"/>
      <c r="CL14" s="126" t="s">
        <v>245</v>
      </c>
      <c r="CM14" s="103">
        <v>70</v>
      </c>
      <c r="CN14" s="103"/>
      <c r="CO14" s="103"/>
      <c r="CP14" s="103"/>
      <c r="CQ14" s="126" t="s">
        <v>245</v>
      </c>
      <c r="CR14" s="103"/>
      <c r="CS14" s="103" t="s">
        <v>41</v>
      </c>
      <c r="CT14" s="103"/>
      <c r="CU14" s="103"/>
      <c r="CV14" s="126" t="s">
        <v>245</v>
      </c>
      <c r="CW14" s="103">
        <v>70</v>
      </c>
      <c r="CX14" s="103" t="s">
        <v>41</v>
      </c>
      <c r="CY14" s="103"/>
      <c r="CZ14" s="103"/>
      <c r="DA14" s="126" t="s">
        <v>245</v>
      </c>
      <c r="DB14" s="103">
        <v>70</v>
      </c>
      <c r="DC14" s="103"/>
      <c r="DD14" s="103"/>
      <c r="DE14" s="103"/>
      <c r="DF14" s="126" t="s">
        <v>245</v>
      </c>
      <c r="DG14" s="103">
        <v>45</v>
      </c>
      <c r="DH14" s="103"/>
      <c r="DI14" s="103" t="s">
        <v>444</v>
      </c>
      <c r="DJ14" s="103"/>
      <c r="DK14" s="126"/>
      <c r="DL14" s="103"/>
      <c r="DM14" s="103"/>
      <c r="DN14" s="103"/>
      <c r="DO14" s="103"/>
      <c r="DP14" s="126" t="s">
        <v>245</v>
      </c>
      <c r="DQ14" s="103">
        <v>70</v>
      </c>
      <c r="DR14" s="103"/>
      <c r="DS14" s="103"/>
      <c r="DT14" s="103"/>
      <c r="DU14" s="126" t="s">
        <v>245</v>
      </c>
      <c r="DV14" s="103">
        <v>50</v>
      </c>
      <c r="DW14" s="103" t="s">
        <v>41</v>
      </c>
      <c r="DX14" s="103"/>
      <c r="DY14" s="103"/>
      <c r="DZ14" s="126" t="s">
        <v>245</v>
      </c>
      <c r="EA14" s="103">
        <v>70</v>
      </c>
      <c r="EB14" s="103"/>
      <c r="EC14" s="103"/>
      <c r="ED14" s="103"/>
      <c r="EE14" s="126"/>
      <c r="EF14" s="103"/>
      <c r="EG14" s="103"/>
      <c r="EH14" s="103"/>
      <c r="EI14" s="103"/>
      <c r="EJ14" s="126" t="s">
        <v>245</v>
      </c>
      <c r="EK14" s="103">
        <v>70</v>
      </c>
      <c r="EL14" s="103"/>
      <c r="EM14" s="103"/>
      <c r="EN14" s="103"/>
      <c r="EO14" s="126"/>
      <c r="EP14" s="103"/>
      <c r="EQ14" s="103"/>
      <c r="ER14" s="103"/>
      <c r="ES14" s="103"/>
      <c r="ET14" s="126"/>
      <c r="EU14" s="103"/>
      <c r="EV14" s="103"/>
      <c r="EW14" s="103"/>
      <c r="EX14" s="103"/>
      <c r="EY14" s="126" t="s">
        <v>245</v>
      </c>
      <c r="EZ14" s="103">
        <v>70</v>
      </c>
      <c r="FA14" s="103"/>
      <c r="FB14" s="103"/>
      <c r="FC14" s="103"/>
      <c r="FD14" s="126" t="s">
        <v>245</v>
      </c>
      <c r="FE14" s="103">
        <v>70</v>
      </c>
      <c r="FF14" s="103"/>
      <c r="FG14" s="103"/>
      <c r="FH14" s="103"/>
      <c r="FI14" s="126" t="s">
        <v>245</v>
      </c>
      <c r="FJ14" s="103">
        <v>5</v>
      </c>
      <c r="FK14" s="103"/>
      <c r="FL14" s="103"/>
      <c r="FM14" s="103"/>
      <c r="FN14" s="126"/>
      <c r="FO14" s="103"/>
      <c r="FP14" s="103"/>
      <c r="FQ14" s="103"/>
      <c r="FR14" s="103"/>
      <c r="FS14" s="126"/>
      <c r="FT14" s="103"/>
      <c r="FU14" s="103"/>
      <c r="FV14" s="103"/>
      <c r="FW14" s="103"/>
      <c r="FX14" s="126" t="s">
        <v>245</v>
      </c>
      <c r="FY14" s="103">
        <v>20</v>
      </c>
      <c r="FZ14" s="103"/>
      <c r="GA14" s="103"/>
      <c r="GB14" s="103"/>
      <c r="GC14" s="126"/>
      <c r="GD14" s="103"/>
      <c r="GE14" s="103"/>
      <c r="GF14" s="103"/>
      <c r="GG14" s="103"/>
    </row>
    <row r="15" spans="1:244" ht="14.25" x14ac:dyDescent="0.2">
      <c r="A15" s="60" t="s">
        <v>44</v>
      </c>
      <c r="B15" s="137" t="s">
        <v>142</v>
      </c>
      <c r="C15" s="143">
        <f>VLOOKUP(B15,'PRESENZE ALLENAMENTI'!$D$4:$F$34,3,0)</f>
        <v>41</v>
      </c>
      <c r="D15" s="144">
        <f t="shared" si="9"/>
        <v>33.780487804878049</v>
      </c>
      <c r="E15" s="144">
        <f t="shared" si="5"/>
        <v>1385</v>
      </c>
      <c r="F15" s="144">
        <f t="shared" si="6"/>
        <v>57.708333333333336</v>
      </c>
      <c r="G15" s="143">
        <f t="shared" si="0"/>
        <v>21</v>
      </c>
      <c r="H15" s="143">
        <f t="shared" si="1"/>
        <v>3</v>
      </c>
      <c r="I15" s="143">
        <f t="shared" si="7"/>
        <v>0</v>
      </c>
      <c r="J15" s="144"/>
      <c r="K15" s="144">
        <f t="shared" si="8"/>
        <v>2</v>
      </c>
      <c r="L15" s="145">
        <f t="shared" si="2"/>
        <v>1</v>
      </c>
      <c r="M15" s="145">
        <f t="shared" si="3"/>
        <v>0</v>
      </c>
      <c r="N15" s="143">
        <f t="shared" si="4"/>
        <v>0</v>
      </c>
      <c r="O15" s="124"/>
      <c r="P15" s="124"/>
      <c r="Q15" s="12"/>
      <c r="R15" s="12"/>
      <c r="S15" s="12"/>
      <c r="T15" s="126" t="s">
        <v>245</v>
      </c>
      <c r="U15" s="12"/>
      <c r="V15" s="103"/>
      <c r="W15" s="103"/>
      <c r="X15" s="103"/>
      <c r="Y15" s="126" t="s">
        <v>245</v>
      </c>
      <c r="Z15" s="103"/>
      <c r="AA15" s="103"/>
      <c r="AB15" s="103"/>
      <c r="AC15" s="103"/>
      <c r="AD15" s="126" t="s">
        <v>245</v>
      </c>
      <c r="AE15" s="103"/>
      <c r="AF15" s="103"/>
      <c r="AG15" s="103"/>
      <c r="AH15" s="103"/>
      <c r="AI15" s="126" t="s">
        <v>245</v>
      </c>
      <c r="AJ15" s="103">
        <v>65</v>
      </c>
      <c r="AK15" s="103"/>
      <c r="AL15" s="103"/>
      <c r="AM15" s="103"/>
      <c r="AN15" s="126" t="s">
        <v>245</v>
      </c>
      <c r="AO15" s="103">
        <v>70</v>
      </c>
      <c r="AP15" s="103"/>
      <c r="AQ15" s="103"/>
      <c r="AR15" s="103"/>
      <c r="AS15" s="126" t="s">
        <v>374</v>
      </c>
      <c r="AT15" s="103">
        <v>15</v>
      </c>
      <c r="AU15" s="103"/>
      <c r="AV15" s="103"/>
      <c r="AW15" s="103"/>
      <c r="AX15" s="126" t="s">
        <v>245</v>
      </c>
      <c r="AY15" s="103">
        <v>60</v>
      </c>
      <c r="AZ15" s="103"/>
      <c r="BA15" s="103"/>
      <c r="BB15" s="12"/>
      <c r="BC15" s="126" t="s">
        <v>245</v>
      </c>
      <c r="BD15" s="103">
        <v>60</v>
      </c>
      <c r="BE15" s="103"/>
      <c r="BF15" s="103"/>
      <c r="BG15" s="103"/>
      <c r="BH15" s="126" t="s">
        <v>245</v>
      </c>
      <c r="BI15" s="103">
        <v>70</v>
      </c>
      <c r="BJ15" s="103"/>
      <c r="BK15" s="103"/>
      <c r="BL15" s="103"/>
      <c r="BM15" s="126" t="s">
        <v>245</v>
      </c>
      <c r="BN15" s="103">
        <v>70</v>
      </c>
      <c r="BO15" s="103"/>
      <c r="BP15" s="103"/>
      <c r="BQ15" s="103"/>
      <c r="BR15" s="126" t="s">
        <v>245</v>
      </c>
      <c r="BS15" s="103">
        <v>70</v>
      </c>
      <c r="BT15" s="103"/>
      <c r="BU15" s="103"/>
      <c r="BV15" s="103">
        <v>1</v>
      </c>
      <c r="BW15" s="126" t="s">
        <v>245</v>
      </c>
      <c r="BX15" s="103">
        <v>70</v>
      </c>
      <c r="BY15" s="103"/>
      <c r="BZ15" s="103"/>
      <c r="CA15" s="103"/>
      <c r="CB15" s="126" t="s">
        <v>245</v>
      </c>
      <c r="CC15" s="103">
        <v>70</v>
      </c>
      <c r="CD15" s="103"/>
      <c r="CE15" s="103"/>
      <c r="CF15" s="103"/>
      <c r="CG15" s="126" t="s">
        <v>245</v>
      </c>
      <c r="CH15" s="103"/>
      <c r="CI15" s="103"/>
      <c r="CJ15" s="103"/>
      <c r="CK15" s="103"/>
      <c r="CL15" s="126" t="s">
        <v>245</v>
      </c>
      <c r="CM15" s="103">
        <v>70</v>
      </c>
      <c r="CN15" s="103"/>
      <c r="CO15" s="103"/>
      <c r="CP15" s="103"/>
      <c r="CQ15" s="126" t="s">
        <v>245</v>
      </c>
      <c r="CR15" s="103">
        <v>55</v>
      </c>
      <c r="CS15" s="103"/>
      <c r="CT15" s="103"/>
      <c r="CU15" s="103"/>
      <c r="CV15" s="126" t="s">
        <v>245</v>
      </c>
      <c r="CW15" s="103">
        <v>70</v>
      </c>
      <c r="CX15" s="103"/>
      <c r="CY15" s="103"/>
      <c r="CZ15" s="103"/>
      <c r="DA15" s="126" t="s">
        <v>374</v>
      </c>
      <c r="DB15" s="103">
        <v>10</v>
      </c>
      <c r="DC15" s="103" t="s">
        <v>41</v>
      </c>
      <c r="DD15" s="103"/>
      <c r="DE15" s="103"/>
      <c r="DF15" s="126" t="s">
        <v>245</v>
      </c>
      <c r="DG15" s="103">
        <v>50</v>
      </c>
      <c r="DH15" s="103"/>
      <c r="DI15" s="103"/>
      <c r="DJ15" s="103"/>
      <c r="DK15" s="126"/>
      <c r="DL15" s="103"/>
      <c r="DM15" s="103"/>
      <c r="DN15" s="103"/>
      <c r="DO15" s="103"/>
      <c r="DP15" s="126"/>
      <c r="DQ15" s="103"/>
      <c r="DR15" s="103"/>
      <c r="DS15" s="103"/>
      <c r="DT15" s="103"/>
      <c r="DU15" s="126"/>
      <c r="DV15" s="103"/>
      <c r="DW15" s="103"/>
      <c r="DX15" s="103"/>
      <c r="DY15" s="103"/>
      <c r="DZ15" s="126"/>
      <c r="EA15" s="103"/>
      <c r="EB15" s="103"/>
      <c r="EC15" s="103"/>
      <c r="ED15" s="103"/>
      <c r="EE15" s="126" t="s">
        <v>245</v>
      </c>
      <c r="EF15" s="103">
        <v>70</v>
      </c>
      <c r="EG15" s="103"/>
      <c r="EH15" s="103"/>
      <c r="EI15" s="103"/>
      <c r="EJ15" s="126"/>
      <c r="EK15" s="103"/>
      <c r="EL15" s="103"/>
      <c r="EM15" s="103"/>
      <c r="EN15" s="103"/>
      <c r="EO15" s="126"/>
      <c r="EP15" s="103"/>
      <c r="EQ15" s="103"/>
      <c r="ER15" s="103"/>
      <c r="ES15" s="103"/>
      <c r="ET15" s="126" t="s">
        <v>245</v>
      </c>
      <c r="EU15" s="103">
        <v>70</v>
      </c>
      <c r="EV15" s="103"/>
      <c r="EW15" s="103"/>
      <c r="EX15" s="103"/>
      <c r="EY15" s="126" t="s">
        <v>374</v>
      </c>
      <c r="EZ15" s="103">
        <v>20</v>
      </c>
      <c r="FA15" s="103"/>
      <c r="FB15" s="103"/>
      <c r="FC15" s="103"/>
      <c r="FD15" s="126" t="s">
        <v>245</v>
      </c>
      <c r="FE15" s="103">
        <v>70</v>
      </c>
      <c r="FF15" s="103"/>
      <c r="FG15" s="103"/>
      <c r="FH15" s="103">
        <v>1</v>
      </c>
      <c r="FI15" s="126" t="s">
        <v>245</v>
      </c>
      <c r="FJ15" s="103">
        <v>70</v>
      </c>
      <c r="FK15" s="103"/>
      <c r="FL15" s="103"/>
      <c r="FM15" s="103"/>
      <c r="FN15" s="126" t="s">
        <v>245</v>
      </c>
      <c r="FO15" s="103">
        <v>70</v>
      </c>
      <c r="FP15" s="103"/>
      <c r="FQ15" s="103"/>
      <c r="FR15" s="103"/>
      <c r="FS15" s="126"/>
      <c r="FT15" s="103"/>
      <c r="FU15" s="103"/>
      <c r="FV15" s="103"/>
      <c r="FW15" s="103"/>
      <c r="FX15" s="126" t="s">
        <v>245</v>
      </c>
      <c r="FY15" s="103">
        <v>70</v>
      </c>
      <c r="FZ15" s="103"/>
      <c r="GA15" s="103"/>
      <c r="GB15" s="103"/>
      <c r="GC15" s="126" t="s">
        <v>245</v>
      </c>
      <c r="GD15" s="103">
        <v>70</v>
      </c>
      <c r="GE15" s="103"/>
      <c r="GF15" s="103"/>
      <c r="GG15" s="103"/>
    </row>
    <row r="16" spans="1:244" ht="14.25" x14ac:dyDescent="0.2">
      <c r="A16" s="60" t="s">
        <v>40</v>
      </c>
      <c r="B16" s="137" t="s">
        <v>225</v>
      </c>
      <c r="C16" s="143">
        <f>VLOOKUP(B16,'PRESENZE ALLENAMENTI'!$D$4:$F$34,3,0)</f>
        <v>0</v>
      </c>
      <c r="D16" s="144" t="e">
        <f>E16/C16</f>
        <v>#DIV/0!</v>
      </c>
      <c r="E16" s="144">
        <f t="shared" si="5"/>
        <v>85</v>
      </c>
      <c r="F16" s="144">
        <f t="shared" si="6"/>
        <v>42.5</v>
      </c>
      <c r="G16" s="143">
        <f t="shared" si="0"/>
        <v>0</v>
      </c>
      <c r="H16" s="143">
        <f t="shared" si="1"/>
        <v>2</v>
      </c>
      <c r="I16" s="143">
        <f t="shared" si="7"/>
        <v>0</v>
      </c>
      <c r="J16" s="144"/>
      <c r="K16" s="144">
        <f t="shared" si="8"/>
        <v>0</v>
      </c>
      <c r="L16" s="145">
        <f t="shared" si="2"/>
        <v>0</v>
      </c>
      <c r="M16" s="145">
        <f t="shared" si="3"/>
        <v>0</v>
      </c>
      <c r="N16" s="143">
        <f t="shared" si="4"/>
        <v>0</v>
      </c>
      <c r="O16" s="124"/>
      <c r="P16" s="124"/>
      <c r="Q16" s="12"/>
      <c r="R16" s="12"/>
      <c r="S16" s="12"/>
      <c r="T16" s="126"/>
      <c r="U16" s="12"/>
      <c r="V16" s="103"/>
      <c r="W16" s="103"/>
      <c r="X16" s="103"/>
      <c r="Y16" s="126"/>
      <c r="Z16" s="103"/>
      <c r="AA16" s="103"/>
      <c r="AB16" s="103"/>
      <c r="AC16" s="103"/>
      <c r="AD16" s="126"/>
      <c r="AE16" s="103"/>
      <c r="AF16" s="103"/>
      <c r="AG16" s="103"/>
      <c r="AH16" s="103"/>
      <c r="AI16" s="126"/>
      <c r="AJ16" s="103"/>
      <c r="AK16" s="103"/>
      <c r="AL16" s="103"/>
      <c r="AM16" s="103"/>
      <c r="AN16" s="126"/>
      <c r="AO16" s="103"/>
      <c r="AP16" s="103"/>
      <c r="AQ16" s="103"/>
      <c r="AR16" s="103"/>
      <c r="AS16" s="126"/>
      <c r="AT16" s="103"/>
      <c r="AU16" s="103"/>
      <c r="AV16" s="103"/>
      <c r="AW16" s="103"/>
      <c r="AX16" s="126"/>
      <c r="AY16" s="103"/>
      <c r="AZ16" s="103"/>
      <c r="BA16" s="103"/>
      <c r="BB16" s="12"/>
      <c r="BC16" s="126"/>
      <c r="BD16" s="103"/>
      <c r="BE16" s="103"/>
      <c r="BF16" s="103"/>
      <c r="BG16" s="103"/>
      <c r="BH16" s="126"/>
      <c r="BI16" s="103"/>
      <c r="BJ16" s="103"/>
      <c r="BK16" s="103"/>
      <c r="BL16" s="103"/>
      <c r="BM16" s="126" t="s">
        <v>374</v>
      </c>
      <c r="BN16" s="103">
        <v>35</v>
      </c>
      <c r="BO16" s="103"/>
      <c r="BP16" s="103"/>
      <c r="BQ16" s="103"/>
      <c r="BR16" s="126"/>
      <c r="BS16" s="103"/>
      <c r="BT16" s="103"/>
      <c r="BU16" s="103"/>
      <c r="BV16" s="103"/>
      <c r="BW16" s="126"/>
      <c r="BX16" s="103"/>
      <c r="BY16" s="103"/>
      <c r="BZ16" s="103"/>
      <c r="CA16" s="103"/>
      <c r="CB16" s="126"/>
      <c r="CC16" s="103"/>
      <c r="CD16" s="103"/>
      <c r="CE16" s="103"/>
      <c r="CF16" s="103"/>
      <c r="CG16" s="126"/>
      <c r="CH16" s="103"/>
      <c r="CI16" s="103"/>
      <c r="CJ16" s="103"/>
      <c r="CK16" s="103"/>
      <c r="CL16" s="126"/>
      <c r="CM16" s="103"/>
      <c r="CN16" s="103"/>
      <c r="CO16" s="103"/>
      <c r="CP16" s="103"/>
      <c r="CQ16" s="126"/>
      <c r="CR16" s="103"/>
      <c r="CS16" s="103"/>
      <c r="CT16" s="103"/>
      <c r="CU16" s="103"/>
      <c r="CV16" s="126"/>
      <c r="CW16" s="103"/>
      <c r="CX16" s="103"/>
      <c r="CY16" s="103"/>
      <c r="CZ16" s="103"/>
      <c r="DA16" s="126"/>
      <c r="DB16" s="103"/>
      <c r="DC16" s="103"/>
      <c r="DD16" s="103"/>
      <c r="DE16" s="103"/>
      <c r="DF16" s="126"/>
      <c r="DG16" s="103"/>
      <c r="DH16" s="103"/>
      <c r="DI16" s="103"/>
      <c r="DJ16" s="103"/>
      <c r="DK16" s="126"/>
      <c r="DL16" s="103"/>
      <c r="DM16" s="103"/>
      <c r="DN16" s="103"/>
      <c r="DO16" s="103"/>
      <c r="DP16" s="126"/>
      <c r="DQ16" s="103"/>
      <c r="DR16" s="103"/>
      <c r="DS16" s="103"/>
      <c r="DT16" s="103"/>
      <c r="DU16" s="126"/>
      <c r="DV16" s="103"/>
      <c r="DW16" s="103"/>
      <c r="DX16" s="103"/>
      <c r="DY16" s="103"/>
      <c r="DZ16" s="126"/>
      <c r="EA16" s="103"/>
      <c r="EB16" s="103"/>
      <c r="EC16" s="103"/>
      <c r="ED16" s="103"/>
      <c r="EE16" s="126"/>
      <c r="EF16" s="103"/>
      <c r="EG16" s="103"/>
      <c r="EH16" s="103"/>
      <c r="EI16" s="103"/>
      <c r="EJ16" s="126" t="s">
        <v>374</v>
      </c>
      <c r="EK16" s="103">
        <v>50</v>
      </c>
      <c r="EL16" s="103"/>
      <c r="EM16" s="103"/>
      <c r="EN16" s="103"/>
      <c r="EO16" s="126"/>
      <c r="EP16" s="103"/>
      <c r="EQ16" s="103"/>
      <c r="ER16" s="103"/>
      <c r="ES16" s="103"/>
      <c r="ET16" s="126"/>
      <c r="EU16" s="103"/>
      <c r="EV16" s="103"/>
      <c r="EW16" s="103"/>
      <c r="EX16" s="103"/>
      <c r="EY16" s="126"/>
      <c r="EZ16" s="103"/>
      <c r="FA16" s="103"/>
      <c r="FB16" s="103"/>
      <c r="FC16" s="103"/>
      <c r="FD16" s="126"/>
      <c r="FE16" s="103"/>
      <c r="FF16" s="103"/>
      <c r="FG16" s="103"/>
      <c r="FH16" s="103"/>
      <c r="FI16" s="126"/>
      <c r="FJ16" s="103"/>
      <c r="FK16" s="103"/>
      <c r="FL16" s="103"/>
      <c r="FM16" s="103"/>
      <c r="FN16" s="126"/>
      <c r="FO16" s="103"/>
      <c r="FP16" s="103"/>
      <c r="FQ16" s="103"/>
      <c r="FR16" s="103"/>
      <c r="FS16" s="126"/>
      <c r="FT16" s="103"/>
      <c r="FU16" s="103"/>
      <c r="FV16" s="103"/>
      <c r="FW16" s="103"/>
      <c r="FX16" s="126"/>
      <c r="FY16" s="103"/>
      <c r="FZ16" s="103"/>
      <c r="GA16" s="103"/>
      <c r="GB16" s="103"/>
      <c r="GC16" s="126"/>
      <c r="GD16" s="103"/>
      <c r="GE16" s="103"/>
      <c r="GF16" s="103"/>
      <c r="GG16" s="103"/>
    </row>
    <row r="17" spans="1:189" ht="14.25" x14ac:dyDescent="0.2">
      <c r="A17" s="60" t="s">
        <v>40</v>
      </c>
      <c r="B17" s="137" t="s">
        <v>143</v>
      </c>
      <c r="C17" s="143">
        <f>VLOOKUP(B17,'PRESENZE ALLENAMENTI'!$D$4:$F$34,3,0)</f>
        <v>25</v>
      </c>
      <c r="D17" s="144">
        <f>E17/C17</f>
        <v>51.8</v>
      </c>
      <c r="E17" s="144">
        <f t="shared" si="5"/>
        <v>1295</v>
      </c>
      <c r="F17" s="144">
        <f t="shared" si="6"/>
        <v>56.304347826086953</v>
      </c>
      <c r="G17" s="143">
        <f t="shared" si="0"/>
        <v>19</v>
      </c>
      <c r="H17" s="143">
        <f t="shared" si="1"/>
        <v>4</v>
      </c>
      <c r="I17" s="143">
        <f t="shared" si="7"/>
        <v>0</v>
      </c>
      <c r="J17" s="144"/>
      <c r="K17" s="144">
        <f t="shared" si="8"/>
        <v>6</v>
      </c>
      <c r="L17" s="145">
        <f t="shared" si="2"/>
        <v>9</v>
      </c>
      <c r="M17" s="145">
        <f t="shared" si="3"/>
        <v>0</v>
      </c>
      <c r="N17" s="143">
        <f t="shared" si="4"/>
        <v>2</v>
      </c>
      <c r="O17" s="124"/>
      <c r="P17" s="124"/>
      <c r="Q17" s="12"/>
      <c r="R17" s="12"/>
      <c r="S17" s="12"/>
      <c r="T17" s="126" t="s">
        <v>245</v>
      </c>
      <c r="U17" s="12"/>
      <c r="V17" s="103"/>
      <c r="W17" s="103"/>
      <c r="X17" s="103"/>
      <c r="Y17" s="126"/>
      <c r="Z17" s="103"/>
      <c r="AA17" s="103"/>
      <c r="AB17" s="103"/>
      <c r="AC17" s="103"/>
      <c r="AD17" s="126" t="s">
        <v>245</v>
      </c>
      <c r="AE17" s="103"/>
      <c r="AF17" s="103"/>
      <c r="AG17" s="103"/>
      <c r="AH17" s="103"/>
      <c r="AI17" s="126" t="s">
        <v>245</v>
      </c>
      <c r="AJ17" s="103">
        <v>70</v>
      </c>
      <c r="AK17" s="103"/>
      <c r="AL17" s="103"/>
      <c r="AM17" s="103"/>
      <c r="AN17" s="126" t="s">
        <v>374</v>
      </c>
      <c r="AO17" s="103">
        <v>35</v>
      </c>
      <c r="AP17" s="103" t="s">
        <v>41</v>
      </c>
      <c r="AQ17" s="103"/>
      <c r="AR17" s="103"/>
      <c r="AS17" s="126" t="s">
        <v>245</v>
      </c>
      <c r="AT17" s="103">
        <v>50</v>
      </c>
      <c r="AU17" s="103"/>
      <c r="AV17" s="103"/>
      <c r="AW17" s="12">
        <v>1</v>
      </c>
      <c r="AX17" s="126" t="s">
        <v>374</v>
      </c>
      <c r="AY17" s="103">
        <v>35</v>
      </c>
      <c r="AZ17" s="103"/>
      <c r="BA17" s="103"/>
      <c r="BB17" s="12"/>
      <c r="BC17" s="126" t="s">
        <v>245</v>
      </c>
      <c r="BD17" s="103">
        <v>55</v>
      </c>
      <c r="BE17" s="103"/>
      <c r="BF17" s="103"/>
      <c r="BG17" s="103">
        <v>1</v>
      </c>
      <c r="BH17" s="126" t="s">
        <v>245</v>
      </c>
      <c r="BI17" s="103">
        <v>70</v>
      </c>
      <c r="BJ17" s="103" t="s">
        <v>41</v>
      </c>
      <c r="BK17" s="103"/>
      <c r="BL17" s="103"/>
      <c r="BM17" s="126"/>
      <c r="BN17" s="103"/>
      <c r="BO17" s="103"/>
      <c r="BP17" s="103"/>
      <c r="BQ17" s="103"/>
      <c r="BR17" s="126" t="s">
        <v>245</v>
      </c>
      <c r="BS17" s="103">
        <v>70</v>
      </c>
      <c r="BT17" s="103"/>
      <c r="BU17" s="103"/>
      <c r="BV17" s="103"/>
      <c r="BW17" s="126"/>
      <c r="BX17" s="103"/>
      <c r="BY17" s="103"/>
      <c r="BZ17" s="103"/>
      <c r="CA17" s="103"/>
      <c r="CB17" s="126"/>
      <c r="CC17" s="103"/>
      <c r="CD17" s="103"/>
      <c r="CE17" s="103"/>
      <c r="CF17" s="103"/>
      <c r="CG17" s="126" t="s">
        <v>245</v>
      </c>
      <c r="CH17" s="103"/>
      <c r="CI17" s="103"/>
      <c r="CJ17" s="103"/>
      <c r="CK17" s="103"/>
      <c r="CL17" s="126" t="s">
        <v>245</v>
      </c>
      <c r="CM17" s="103">
        <v>70</v>
      </c>
      <c r="CN17" s="103"/>
      <c r="CO17" s="103"/>
      <c r="CP17" s="103">
        <v>2</v>
      </c>
      <c r="CQ17" s="126" t="s">
        <v>245</v>
      </c>
      <c r="CR17" s="103">
        <v>60</v>
      </c>
      <c r="CS17" s="103"/>
      <c r="CT17" s="103"/>
      <c r="CU17" s="103">
        <v>1</v>
      </c>
      <c r="CV17" s="126" t="s">
        <v>374</v>
      </c>
      <c r="CW17" s="103">
        <v>30</v>
      </c>
      <c r="CX17" s="103"/>
      <c r="CY17" s="103"/>
      <c r="CZ17" s="103"/>
      <c r="DA17" s="126" t="s">
        <v>245</v>
      </c>
      <c r="DB17" s="103">
        <v>50</v>
      </c>
      <c r="DC17" s="103"/>
      <c r="DD17" s="103" t="s">
        <v>444</v>
      </c>
      <c r="DE17" s="103"/>
      <c r="DF17" s="126" t="s">
        <v>245</v>
      </c>
      <c r="DG17" s="103">
        <v>70</v>
      </c>
      <c r="DH17" s="103"/>
      <c r="DI17" s="103" t="s">
        <v>41</v>
      </c>
      <c r="DJ17" s="103"/>
      <c r="DK17" s="126"/>
      <c r="DL17" s="103"/>
      <c r="DM17" s="103"/>
      <c r="DN17" s="103"/>
      <c r="DO17" s="103"/>
      <c r="DP17" s="126" t="s">
        <v>245</v>
      </c>
      <c r="DQ17" s="103">
        <v>70</v>
      </c>
      <c r="DR17" s="103" t="s">
        <v>41</v>
      </c>
      <c r="DS17" s="103"/>
      <c r="DT17" s="103"/>
      <c r="DU17" s="126"/>
      <c r="DV17" s="103"/>
      <c r="DW17" s="103"/>
      <c r="DX17" s="103"/>
      <c r="DY17" s="103"/>
      <c r="DZ17" s="126" t="s">
        <v>245</v>
      </c>
      <c r="EA17" s="103">
        <v>70</v>
      </c>
      <c r="EB17" s="103" t="s">
        <v>41</v>
      </c>
      <c r="EC17" s="103"/>
      <c r="ED17" s="103"/>
      <c r="EE17" s="126" t="s">
        <v>245</v>
      </c>
      <c r="EF17" s="103">
        <v>70</v>
      </c>
      <c r="EG17" s="103" t="s">
        <v>41</v>
      </c>
      <c r="EH17" s="103"/>
      <c r="EI17" s="103"/>
      <c r="EJ17" s="126"/>
      <c r="EK17" s="103"/>
      <c r="EL17" s="103"/>
      <c r="EM17" s="103"/>
      <c r="EN17" s="103"/>
      <c r="EO17" s="126"/>
      <c r="EP17" s="103"/>
      <c r="EQ17" s="103"/>
      <c r="ER17" s="103"/>
      <c r="ES17" s="103"/>
      <c r="ET17" s="126" t="s">
        <v>245</v>
      </c>
      <c r="EU17" s="103">
        <v>70</v>
      </c>
      <c r="EV17" s="103"/>
      <c r="EW17" s="103"/>
      <c r="EX17" s="103"/>
      <c r="EY17" s="126" t="s">
        <v>245</v>
      </c>
      <c r="EZ17" s="103">
        <v>70</v>
      </c>
      <c r="FA17" s="103" t="s">
        <v>41</v>
      </c>
      <c r="FB17" s="103"/>
      <c r="FC17" s="103"/>
      <c r="FD17" s="126" t="s">
        <v>374</v>
      </c>
      <c r="FE17" s="103">
        <v>10</v>
      </c>
      <c r="FF17" s="103"/>
      <c r="FG17" s="103"/>
      <c r="FH17" s="103"/>
      <c r="FI17" s="126" t="s">
        <v>245</v>
      </c>
      <c r="FJ17" s="103">
        <v>70</v>
      </c>
      <c r="FK17" s="103" t="s">
        <v>41</v>
      </c>
      <c r="FL17" s="103"/>
      <c r="FM17" s="103"/>
      <c r="FN17" s="126" t="s">
        <v>245</v>
      </c>
      <c r="FO17" s="103">
        <v>70</v>
      </c>
      <c r="FP17" s="103" t="s">
        <v>41</v>
      </c>
      <c r="FQ17" s="103"/>
      <c r="FR17" s="103">
        <v>1</v>
      </c>
      <c r="FS17" s="126" t="s">
        <v>245</v>
      </c>
      <c r="FT17" s="103">
        <v>70</v>
      </c>
      <c r="FU17" s="103"/>
      <c r="FV17" s="103"/>
      <c r="FW17" s="103"/>
      <c r="FX17" s="126"/>
      <c r="FY17" s="103"/>
      <c r="FZ17" s="103"/>
      <c r="GA17" s="103"/>
      <c r="GB17" s="103"/>
      <c r="GC17" s="126" t="s">
        <v>245</v>
      </c>
      <c r="GD17" s="103">
        <v>60</v>
      </c>
      <c r="GE17" s="103"/>
      <c r="GF17" s="103" t="s">
        <v>444</v>
      </c>
      <c r="GG17" s="103"/>
    </row>
    <row r="18" spans="1:189" ht="14.25" x14ac:dyDescent="0.2">
      <c r="A18" s="62" t="s">
        <v>40</v>
      </c>
      <c r="B18" s="137" t="s">
        <v>65</v>
      </c>
      <c r="C18" s="147">
        <f>VLOOKUP(B18,'PRESENZE ALLENAMENTI'!$D$4:$F$34,3,0)</f>
        <v>25</v>
      </c>
      <c r="D18" s="146">
        <f>E18/C18</f>
        <v>20.399999999999999</v>
      </c>
      <c r="E18" s="144">
        <f t="shared" si="5"/>
        <v>510</v>
      </c>
      <c r="F18" s="144">
        <f t="shared" si="6"/>
        <v>39.230769230769234</v>
      </c>
      <c r="G18" s="143">
        <f t="shared" si="0"/>
        <v>8</v>
      </c>
      <c r="H18" s="143">
        <f t="shared" si="1"/>
        <v>5</v>
      </c>
      <c r="I18" s="143">
        <f t="shared" si="7"/>
        <v>0</v>
      </c>
      <c r="J18" s="146"/>
      <c r="K18" s="144">
        <f t="shared" si="8"/>
        <v>0</v>
      </c>
      <c r="L18" s="145">
        <f t="shared" si="2"/>
        <v>1</v>
      </c>
      <c r="M18" s="145">
        <f t="shared" si="3"/>
        <v>0</v>
      </c>
      <c r="N18" s="143">
        <f t="shared" si="4"/>
        <v>0</v>
      </c>
      <c r="O18" s="124"/>
      <c r="P18" s="124"/>
      <c r="Q18" s="12"/>
      <c r="R18" s="12"/>
      <c r="S18" s="12"/>
      <c r="T18" s="126" t="s">
        <v>245</v>
      </c>
      <c r="U18" s="12"/>
      <c r="V18" s="103"/>
      <c r="W18" s="103"/>
      <c r="X18" s="103"/>
      <c r="Y18" s="126" t="s">
        <v>245</v>
      </c>
      <c r="Z18" s="103"/>
      <c r="AA18" s="103"/>
      <c r="AB18" s="103"/>
      <c r="AC18" s="103"/>
      <c r="AD18" s="126" t="s">
        <v>245</v>
      </c>
      <c r="AE18" s="103"/>
      <c r="AF18" s="103"/>
      <c r="AG18" s="103"/>
      <c r="AH18" s="103"/>
      <c r="AI18" s="126" t="s">
        <v>245</v>
      </c>
      <c r="AJ18" s="103">
        <v>70</v>
      </c>
      <c r="AK18" s="103"/>
      <c r="AL18" s="103"/>
      <c r="AM18" s="103"/>
      <c r="AN18" s="126" t="s">
        <v>245</v>
      </c>
      <c r="AO18" s="103">
        <v>50</v>
      </c>
      <c r="AP18" s="103"/>
      <c r="AQ18" s="103"/>
      <c r="AR18" s="103"/>
      <c r="AS18" s="126" t="s">
        <v>245</v>
      </c>
      <c r="AT18" s="103">
        <v>40</v>
      </c>
      <c r="AU18" s="103"/>
      <c r="AV18" s="103"/>
      <c r="AW18" s="12"/>
      <c r="AX18" s="126"/>
      <c r="AY18" s="103"/>
      <c r="AZ18" s="103"/>
      <c r="BA18" s="103"/>
      <c r="BB18" s="12"/>
      <c r="BC18" s="126"/>
      <c r="BD18" s="103"/>
      <c r="BE18" s="103"/>
      <c r="BF18" s="103"/>
      <c r="BG18" s="103"/>
      <c r="BH18" s="126"/>
      <c r="BI18" s="103"/>
      <c r="BJ18" s="103"/>
      <c r="BK18" s="103"/>
      <c r="BL18" s="103"/>
      <c r="BM18" s="126"/>
      <c r="BN18" s="103"/>
      <c r="BO18" s="103"/>
      <c r="BP18" s="103"/>
      <c r="BQ18" s="103"/>
      <c r="BR18" s="126"/>
      <c r="BS18" s="103"/>
      <c r="BT18" s="103"/>
      <c r="BU18" s="103"/>
      <c r="BV18" s="103"/>
      <c r="BW18" s="126"/>
      <c r="BX18" s="103"/>
      <c r="BY18" s="103"/>
      <c r="BZ18" s="103"/>
      <c r="CA18" s="103"/>
      <c r="CB18" s="126"/>
      <c r="CC18" s="103"/>
      <c r="CD18" s="103"/>
      <c r="CE18" s="103"/>
      <c r="CF18" s="103"/>
      <c r="CG18" s="126" t="s">
        <v>245</v>
      </c>
      <c r="CH18" s="103"/>
      <c r="CI18" s="103"/>
      <c r="CJ18" s="103"/>
      <c r="CK18" s="103"/>
      <c r="CL18" s="126" t="s">
        <v>374</v>
      </c>
      <c r="CM18" s="103">
        <v>20</v>
      </c>
      <c r="CN18" s="103"/>
      <c r="CO18" s="103"/>
      <c r="CP18" s="103"/>
      <c r="CQ18" s="126"/>
      <c r="CR18" s="103"/>
      <c r="CS18" s="103"/>
      <c r="CT18" s="103"/>
      <c r="CU18" s="103"/>
      <c r="CV18" s="126"/>
      <c r="CW18" s="103"/>
      <c r="CX18" s="103"/>
      <c r="CY18" s="103"/>
      <c r="CZ18" s="103"/>
      <c r="DA18" s="126"/>
      <c r="DB18" s="103"/>
      <c r="DC18" s="103"/>
      <c r="DD18" s="103"/>
      <c r="DE18" s="103"/>
      <c r="DF18" s="126"/>
      <c r="DG18" s="103"/>
      <c r="DH18" s="103"/>
      <c r="DI18" s="103"/>
      <c r="DJ18" s="103"/>
      <c r="DK18" s="126"/>
      <c r="DL18" s="103"/>
      <c r="DM18" s="103"/>
      <c r="DN18" s="103"/>
      <c r="DO18" s="103"/>
      <c r="DP18" s="126"/>
      <c r="DQ18" s="103"/>
      <c r="DR18" s="103"/>
      <c r="DS18" s="103"/>
      <c r="DT18" s="103"/>
      <c r="DU18" s="126"/>
      <c r="DV18" s="103"/>
      <c r="DW18" s="103"/>
      <c r="DX18" s="103"/>
      <c r="DY18" s="103"/>
      <c r="DZ18" s="126"/>
      <c r="EA18" s="103"/>
      <c r="EB18" s="103"/>
      <c r="EC18" s="103"/>
      <c r="ED18" s="103"/>
      <c r="EE18" s="126"/>
      <c r="EF18" s="103"/>
      <c r="EG18" s="103"/>
      <c r="EH18" s="103"/>
      <c r="EI18" s="103"/>
      <c r="EJ18" s="126" t="s">
        <v>245</v>
      </c>
      <c r="EK18" s="103">
        <v>50</v>
      </c>
      <c r="EL18" s="103"/>
      <c r="EM18" s="103"/>
      <c r="EN18" s="103"/>
      <c r="EO18" s="126"/>
      <c r="EP18" s="103"/>
      <c r="EQ18" s="103"/>
      <c r="ER18" s="103"/>
      <c r="ES18" s="103"/>
      <c r="ET18" s="126" t="s">
        <v>374</v>
      </c>
      <c r="EU18" s="103">
        <v>30</v>
      </c>
      <c r="EV18" s="103"/>
      <c r="EW18" s="103"/>
      <c r="EX18" s="103"/>
      <c r="EY18" s="126" t="s">
        <v>374</v>
      </c>
      <c r="EZ18" s="103">
        <v>10</v>
      </c>
      <c r="FA18" s="103"/>
      <c r="FB18" s="103"/>
      <c r="FC18" s="103"/>
      <c r="FD18" s="126" t="s">
        <v>245</v>
      </c>
      <c r="FE18" s="103">
        <v>70</v>
      </c>
      <c r="FF18" s="103"/>
      <c r="FG18" s="103"/>
      <c r="FH18" s="103"/>
      <c r="FI18" s="126" t="s">
        <v>374</v>
      </c>
      <c r="FJ18" s="103">
        <v>35</v>
      </c>
      <c r="FK18" s="103" t="s">
        <v>41</v>
      </c>
      <c r="FL18" s="103"/>
      <c r="FM18" s="103"/>
      <c r="FN18" s="126" t="s">
        <v>245</v>
      </c>
      <c r="FO18" s="103">
        <v>45</v>
      </c>
      <c r="FP18" s="103"/>
      <c r="FQ18" s="103"/>
      <c r="FR18" s="103"/>
      <c r="FS18" s="126" t="s">
        <v>374</v>
      </c>
      <c r="FT18" s="103">
        <v>20</v>
      </c>
      <c r="FU18" s="103"/>
      <c r="FV18" s="103"/>
      <c r="FW18" s="103"/>
      <c r="FX18" s="126" t="s">
        <v>245</v>
      </c>
      <c r="FY18" s="103">
        <v>70</v>
      </c>
      <c r="FZ18" s="103"/>
      <c r="GA18" s="103"/>
      <c r="GB18" s="103"/>
      <c r="GC18" s="126"/>
      <c r="GD18" s="103"/>
      <c r="GE18" s="103"/>
      <c r="GF18" s="103"/>
      <c r="GG18" s="103"/>
    </row>
    <row r="19" spans="1:189" ht="14.25" x14ac:dyDescent="0.2">
      <c r="A19" s="60" t="s">
        <v>40</v>
      </c>
      <c r="B19" s="136" t="s">
        <v>60</v>
      </c>
      <c r="C19" s="143">
        <f>VLOOKUP(B19,'PRESENZE ALLENAMENTI'!$D$4:$F$34,3,0)</f>
        <v>38</v>
      </c>
      <c r="D19" s="144">
        <f t="shared" si="9"/>
        <v>42.10526315789474</v>
      </c>
      <c r="E19" s="144">
        <f t="shared" si="5"/>
        <v>1600</v>
      </c>
      <c r="F19" s="144">
        <f t="shared" si="6"/>
        <v>61.53846153846154</v>
      </c>
      <c r="G19" s="143">
        <f t="shared" si="0"/>
        <v>21</v>
      </c>
      <c r="H19" s="143">
        <f t="shared" si="1"/>
        <v>5</v>
      </c>
      <c r="I19" s="143">
        <f t="shared" si="7"/>
        <v>0</v>
      </c>
      <c r="J19" s="144"/>
      <c r="K19" s="144">
        <f t="shared" si="8"/>
        <v>3</v>
      </c>
      <c r="L19" s="145">
        <f t="shared" si="2"/>
        <v>4</v>
      </c>
      <c r="M19" s="145">
        <f t="shared" si="3"/>
        <v>0</v>
      </c>
      <c r="N19" s="143">
        <f t="shared" si="4"/>
        <v>1</v>
      </c>
      <c r="O19" s="124"/>
      <c r="P19" s="124"/>
      <c r="Q19" s="12"/>
      <c r="R19" s="12"/>
      <c r="S19" s="12"/>
      <c r="T19" s="126" t="s">
        <v>245</v>
      </c>
      <c r="U19" s="12"/>
      <c r="V19" s="103"/>
      <c r="W19" s="103"/>
      <c r="X19" s="103"/>
      <c r="Y19" s="126" t="s">
        <v>245</v>
      </c>
      <c r="Z19" s="103"/>
      <c r="AA19" s="103"/>
      <c r="AB19" s="103"/>
      <c r="AC19" s="103"/>
      <c r="AD19" s="126" t="s">
        <v>245</v>
      </c>
      <c r="AE19" s="103"/>
      <c r="AF19" s="103"/>
      <c r="AG19" s="103"/>
      <c r="AH19" s="103"/>
      <c r="AI19" s="126" t="s">
        <v>245</v>
      </c>
      <c r="AJ19" s="103">
        <v>55</v>
      </c>
      <c r="AK19" s="103"/>
      <c r="AL19" s="103"/>
      <c r="AM19" s="103"/>
      <c r="AN19" s="126" t="s">
        <v>245</v>
      </c>
      <c r="AO19" s="103">
        <v>70</v>
      </c>
      <c r="AP19" s="103"/>
      <c r="AQ19" s="103"/>
      <c r="AR19" s="103"/>
      <c r="AS19" s="126" t="s">
        <v>245</v>
      </c>
      <c r="AT19" s="103">
        <v>70</v>
      </c>
      <c r="AU19" s="103"/>
      <c r="AV19" s="103"/>
      <c r="AW19" s="12">
        <v>1</v>
      </c>
      <c r="AX19" s="126" t="s">
        <v>374</v>
      </c>
      <c r="AY19" s="103">
        <v>25</v>
      </c>
      <c r="AZ19" s="103"/>
      <c r="BA19" s="103"/>
      <c r="BB19" s="12"/>
      <c r="BC19" s="126" t="s">
        <v>245</v>
      </c>
      <c r="BD19" s="103">
        <v>65</v>
      </c>
      <c r="BE19" s="103"/>
      <c r="BF19" s="103" t="s">
        <v>444</v>
      </c>
      <c r="BG19" s="103"/>
      <c r="BH19" s="126"/>
      <c r="BI19" s="103"/>
      <c r="BJ19" s="103"/>
      <c r="BK19" s="103"/>
      <c r="BL19" s="103"/>
      <c r="BM19" s="126" t="s">
        <v>245</v>
      </c>
      <c r="BN19" s="103">
        <v>70</v>
      </c>
      <c r="BO19" s="103"/>
      <c r="BP19" s="103"/>
      <c r="BQ19" s="103"/>
      <c r="BR19" s="126" t="s">
        <v>245</v>
      </c>
      <c r="BS19" s="103">
        <v>55</v>
      </c>
      <c r="BT19" s="103"/>
      <c r="BU19" s="103"/>
      <c r="BV19" s="103"/>
      <c r="BW19" s="126" t="s">
        <v>245</v>
      </c>
      <c r="BX19" s="103">
        <v>70</v>
      </c>
      <c r="BY19" s="103" t="s">
        <v>41</v>
      </c>
      <c r="BZ19" s="103"/>
      <c r="CA19" s="103">
        <v>1</v>
      </c>
      <c r="CB19" s="126" t="s">
        <v>374</v>
      </c>
      <c r="CC19" s="103">
        <v>45</v>
      </c>
      <c r="CD19" s="103"/>
      <c r="CE19" s="103"/>
      <c r="CF19" s="103"/>
      <c r="CG19" s="126"/>
      <c r="CH19" s="103"/>
      <c r="CI19" s="103"/>
      <c r="CJ19" s="103"/>
      <c r="CK19" s="103"/>
      <c r="CL19" s="126" t="s">
        <v>245</v>
      </c>
      <c r="CM19" s="103">
        <v>70</v>
      </c>
      <c r="CN19" s="103"/>
      <c r="CO19" s="103"/>
      <c r="CP19" s="103"/>
      <c r="CQ19" s="126" t="s">
        <v>245</v>
      </c>
      <c r="CR19" s="103">
        <v>50</v>
      </c>
      <c r="CS19" s="103"/>
      <c r="CT19" s="103"/>
      <c r="CU19" s="103"/>
      <c r="CV19" s="126" t="s">
        <v>245</v>
      </c>
      <c r="CW19" s="103">
        <v>60</v>
      </c>
      <c r="CX19" s="103"/>
      <c r="CY19" s="103"/>
      <c r="CZ19" s="103">
        <v>1</v>
      </c>
      <c r="DA19" s="126" t="s">
        <v>245</v>
      </c>
      <c r="DB19" s="103">
        <v>70</v>
      </c>
      <c r="DC19" s="103"/>
      <c r="DD19" s="103"/>
      <c r="DE19" s="103"/>
      <c r="DF19" s="126" t="s">
        <v>245</v>
      </c>
      <c r="DG19" s="103">
        <v>70</v>
      </c>
      <c r="DH19" s="103"/>
      <c r="DI19" s="103"/>
      <c r="DJ19" s="103"/>
      <c r="DK19" s="126" t="s">
        <v>245</v>
      </c>
      <c r="DL19" s="103">
        <v>70</v>
      </c>
      <c r="DM19" s="103" t="s">
        <v>41</v>
      </c>
      <c r="DN19" s="103"/>
      <c r="DO19" s="103"/>
      <c r="DP19" s="126" t="s">
        <v>374</v>
      </c>
      <c r="DQ19" s="103">
        <v>30</v>
      </c>
      <c r="DR19" s="103" t="s">
        <v>41</v>
      </c>
      <c r="DS19" s="103"/>
      <c r="DT19" s="103"/>
      <c r="DU19" s="126" t="s">
        <v>245</v>
      </c>
      <c r="DV19" s="103">
        <v>70</v>
      </c>
      <c r="DW19" s="103" t="s">
        <v>41</v>
      </c>
      <c r="DX19" s="103"/>
      <c r="DY19" s="103"/>
      <c r="DZ19" s="126"/>
      <c r="EA19" s="103"/>
      <c r="EB19" s="103"/>
      <c r="EC19" s="103"/>
      <c r="ED19" s="103"/>
      <c r="EE19" s="126" t="s">
        <v>245</v>
      </c>
      <c r="EF19" s="103">
        <v>70</v>
      </c>
      <c r="EG19" s="103"/>
      <c r="EH19" s="103"/>
      <c r="EI19" s="103"/>
      <c r="EJ19" s="126"/>
      <c r="EK19" s="103"/>
      <c r="EL19" s="103"/>
      <c r="EM19" s="103"/>
      <c r="EN19" s="103"/>
      <c r="EO19" s="126"/>
      <c r="EP19" s="103"/>
      <c r="EQ19" s="103"/>
      <c r="ER19" s="103"/>
      <c r="ES19" s="103"/>
      <c r="ET19" s="126" t="s">
        <v>245</v>
      </c>
      <c r="EU19" s="103">
        <v>70</v>
      </c>
      <c r="EV19" s="103"/>
      <c r="EW19" s="103"/>
      <c r="EX19" s="103"/>
      <c r="EY19" s="126" t="s">
        <v>245</v>
      </c>
      <c r="EZ19" s="103">
        <v>60</v>
      </c>
      <c r="FA19" s="103"/>
      <c r="FB19" s="103"/>
      <c r="FC19" s="103"/>
      <c r="FD19" s="126" t="s">
        <v>245</v>
      </c>
      <c r="FE19" s="103">
        <v>55</v>
      </c>
      <c r="FF19" s="103"/>
      <c r="FG19" s="103"/>
      <c r="FH19" s="103"/>
      <c r="FI19" s="126" t="s">
        <v>374</v>
      </c>
      <c r="FJ19" s="103">
        <v>65</v>
      </c>
      <c r="FK19" s="103"/>
      <c r="FL19" s="103"/>
      <c r="FM19" s="103"/>
      <c r="FN19" s="126" t="s">
        <v>374</v>
      </c>
      <c r="FO19" s="103">
        <v>55</v>
      </c>
      <c r="FP19" s="103"/>
      <c r="FQ19" s="103"/>
      <c r="FR19" s="103"/>
      <c r="FS19" s="126" t="s">
        <v>245</v>
      </c>
      <c r="FT19" s="103">
        <v>70</v>
      </c>
      <c r="FU19" s="103"/>
      <c r="FV19" s="103"/>
      <c r="FW19" s="103"/>
      <c r="FX19" s="126" t="s">
        <v>245</v>
      </c>
      <c r="FY19" s="103">
        <v>70</v>
      </c>
      <c r="FZ19" s="103"/>
      <c r="GA19" s="103"/>
      <c r="GB19" s="103"/>
      <c r="GC19" s="126" t="s">
        <v>245</v>
      </c>
      <c r="GD19" s="103">
        <v>70</v>
      </c>
      <c r="GE19" s="103"/>
      <c r="GF19" s="103"/>
      <c r="GG19" s="103"/>
    </row>
    <row r="20" spans="1:189" ht="14.25" x14ac:dyDescent="0.2">
      <c r="A20" s="62" t="s">
        <v>40</v>
      </c>
      <c r="B20" s="137" t="s">
        <v>88</v>
      </c>
      <c r="C20" s="147">
        <f>VLOOKUP(B20,'PRESENZE ALLENAMENTI'!$D$4:$F$34,3,0)</f>
        <v>50</v>
      </c>
      <c r="D20" s="146">
        <f t="shared" si="9"/>
        <v>33.6</v>
      </c>
      <c r="E20" s="144">
        <f t="shared" si="5"/>
        <v>1680</v>
      </c>
      <c r="F20" s="144">
        <f t="shared" si="6"/>
        <v>56</v>
      </c>
      <c r="G20" s="143">
        <f t="shared" si="0"/>
        <v>26</v>
      </c>
      <c r="H20" s="143">
        <f t="shared" si="1"/>
        <v>4</v>
      </c>
      <c r="I20" s="143">
        <f t="shared" si="7"/>
        <v>0</v>
      </c>
      <c r="J20" s="146"/>
      <c r="K20" s="144">
        <f t="shared" si="8"/>
        <v>1</v>
      </c>
      <c r="L20" s="145">
        <f t="shared" si="2"/>
        <v>3</v>
      </c>
      <c r="M20" s="145">
        <f t="shared" si="3"/>
        <v>0</v>
      </c>
      <c r="N20" s="143">
        <f t="shared" si="4"/>
        <v>0</v>
      </c>
      <c r="O20" s="124"/>
      <c r="P20" s="124"/>
      <c r="Q20" s="12"/>
      <c r="R20" s="12"/>
      <c r="S20" s="12"/>
      <c r="T20" s="126" t="s">
        <v>245</v>
      </c>
      <c r="U20" s="12"/>
      <c r="V20" s="103"/>
      <c r="W20" s="103"/>
      <c r="X20" s="103"/>
      <c r="Y20" s="126" t="s">
        <v>245</v>
      </c>
      <c r="Z20" s="103"/>
      <c r="AA20" s="103"/>
      <c r="AB20" s="103"/>
      <c r="AC20" s="103"/>
      <c r="AD20" s="126" t="s">
        <v>245</v>
      </c>
      <c r="AE20" s="103"/>
      <c r="AF20" s="103"/>
      <c r="AG20" s="103"/>
      <c r="AH20" s="103"/>
      <c r="AI20" s="126" t="s">
        <v>245</v>
      </c>
      <c r="AJ20" s="103">
        <v>70</v>
      </c>
      <c r="AK20" s="103"/>
      <c r="AL20" s="103"/>
      <c r="AM20" s="103"/>
      <c r="AN20" s="126" t="s">
        <v>374</v>
      </c>
      <c r="AO20" s="103">
        <v>20</v>
      </c>
      <c r="AP20" s="103"/>
      <c r="AQ20" s="103"/>
      <c r="AR20" s="103"/>
      <c r="AS20" s="126" t="s">
        <v>245</v>
      </c>
      <c r="AT20" s="103">
        <v>70</v>
      </c>
      <c r="AU20" s="103"/>
      <c r="AV20" s="103"/>
      <c r="AW20" s="103"/>
      <c r="AX20" s="126" t="s">
        <v>245</v>
      </c>
      <c r="AY20" s="103">
        <v>70</v>
      </c>
      <c r="AZ20" s="103"/>
      <c r="BA20" s="103"/>
      <c r="BB20" s="61"/>
      <c r="BC20" s="126" t="s">
        <v>245</v>
      </c>
      <c r="BD20" s="103">
        <v>70</v>
      </c>
      <c r="BE20" s="103"/>
      <c r="BF20" s="103"/>
      <c r="BG20" s="103"/>
      <c r="BH20" s="126" t="s">
        <v>374</v>
      </c>
      <c r="BI20" s="103">
        <v>30</v>
      </c>
      <c r="BJ20" s="103"/>
      <c r="BK20" s="103"/>
      <c r="BL20" s="103"/>
      <c r="BM20" s="126" t="s">
        <v>245</v>
      </c>
      <c r="BN20" s="103">
        <v>70</v>
      </c>
      <c r="BO20" s="103"/>
      <c r="BP20" s="103"/>
      <c r="BQ20" s="103"/>
      <c r="BR20" s="126" t="s">
        <v>374</v>
      </c>
      <c r="BS20" s="103">
        <v>15</v>
      </c>
      <c r="BT20" s="103"/>
      <c r="BU20" s="103"/>
      <c r="BV20" s="103"/>
      <c r="BW20" s="126" t="s">
        <v>245</v>
      </c>
      <c r="BX20" s="103">
        <v>50</v>
      </c>
      <c r="BY20" s="103"/>
      <c r="BZ20" s="103"/>
      <c r="CA20" s="103"/>
      <c r="CB20" s="126" t="s">
        <v>245</v>
      </c>
      <c r="CC20" s="103">
        <v>70</v>
      </c>
      <c r="CD20" s="103"/>
      <c r="CE20" s="103"/>
      <c r="CF20" s="103"/>
      <c r="CG20" s="126" t="s">
        <v>245</v>
      </c>
      <c r="CH20" s="103"/>
      <c r="CI20" s="103"/>
      <c r="CJ20" s="103"/>
      <c r="CK20" s="103"/>
      <c r="CL20" s="126" t="s">
        <v>245</v>
      </c>
      <c r="CM20" s="103">
        <v>55</v>
      </c>
      <c r="CN20" s="103"/>
      <c r="CO20" s="103"/>
      <c r="CP20" s="103"/>
      <c r="CQ20" s="126" t="s">
        <v>245</v>
      </c>
      <c r="CR20" s="103">
        <v>70</v>
      </c>
      <c r="CS20" s="103"/>
      <c r="CT20" s="103"/>
      <c r="CU20" s="103">
        <v>1</v>
      </c>
      <c r="CV20" s="126" t="s">
        <v>245</v>
      </c>
      <c r="CW20" s="103">
        <v>70</v>
      </c>
      <c r="CX20" s="103"/>
      <c r="CY20" s="103"/>
      <c r="CZ20" s="103"/>
      <c r="DA20" s="126" t="s">
        <v>245</v>
      </c>
      <c r="DB20" s="103">
        <v>55</v>
      </c>
      <c r="DC20" s="103"/>
      <c r="DD20" s="103"/>
      <c r="DE20" s="103"/>
      <c r="DF20" s="126" t="s">
        <v>245</v>
      </c>
      <c r="DG20" s="103">
        <v>70</v>
      </c>
      <c r="DH20" s="103"/>
      <c r="DI20" s="103"/>
      <c r="DJ20" s="103"/>
      <c r="DK20" s="126" t="s">
        <v>374</v>
      </c>
      <c r="DL20" s="103"/>
      <c r="DM20" s="103"/>
      <c r="DN20" s="103"/>
      <c r="DO20" s="103"/>
      <c r="DP20" s="126" t="s">
        <v>245</v>
      </c>
      <c r="DQ20" s="103">
        <v>60</v>
      </c>
      <c r="DR20" s="103"/>
      <c r="DS20" s="103"/>
      <c r="DT20" s="103"/>
      <c r="DU20" s="126" t="s">
        <v>245</v>
      </c>
      <c r="DV20" s="103">
        <v>70</v>
      </c>
      <c r="DW20" s="103"/>
      <c r="DX20" s="103"/>
      <c r="DY20" s="103"/>
      <c r="DZ20" s="126" t="s">
        <v>245</v>
      </c>
      <c r="EA20" s="103">
        <v>70</v>
      </c>
      <c r="EB20" s="103"/>
      <c r="EC20" s="103"/>
      <c r="ED20" s="103"/>
      <c r="EE20" s="126" t="s">
        <v>245</v>
      </c>
      <c r="EF20" s="103">
        <v>70</v>
      </c>
      <c r="EG20" s="103"/>
      <c r="EH20" s="103"/>
      <c r="EI20" s="103"/>
      <c r="EJ20" s="126" t="s">
        <v>245</v>
      </c>
      <c r="EK20" s="103">
        <v>55</v>
      </c>
      <c r="EL20" s="103"/>
      <c r="EM20" s="103"/>
      <c r="EN20" s="103"/>
      <c r="EO20" s="126"/>
      <c r="EP20" s="103"/>
      <c r="EQ20" s="103"/>
      <c r="ER20" s="103"/>
      <c r="ES20" s="103"/>
      <c r="ET20" s="126" t="s">
        <v>245</v>
      </c>
      <c r="EU20" s="103">
        <v>55</v>
      </c>
      <c r="EV20" s="103"/>
      <c r="EW20" s="103"/>
      <c r="EX20" s="103"/>
      <c r="EY20" s="126" t="s">
        <v>245</v>
      </c>
      <c r="EZ20" s="103">
        <v>70</v>
      </c>
      <c r="FA20" s="103" t="s">
        <v>41</v>
      </c>
      <c r="FB20" s="103"/>
      <c r="FC20" s="103"/>
      <c r="FD20" s="126" t="s">
        <v>245</v>
      </c>
      <c r="FE20" s="103">
        <v>70</v>
      </c>
      <c r="FF20" s="103"/>
      <c r="FG20" s="103"/>
      <c r="FH20" s="103"/>
      <c r="FI20" s="126" t="s">
        <v>245</v>
      </c>
      <c r="FJ20" s="103">
        <v>70</v>
      </c>
      <c r="FK20" s="103"/>
      <c r="FL20" s="103"/>
      <c r="FM20" s="103"/>
      <c r="FN20" s="126" t="s">
        <v>245</v>
      </c>
      <c r="FO20" s="103">
        <v>70</v>
      </c>
      <c r="FP20" s="103" t="s">
        <v>41</v>
      </c>
      <c r="FQ20" s="103"/>
      <c r="FR20" s="103"/>
      <c r="FS20" s="126" t="s">
        <v>245</v>
      </c>
      <c r="FT20" s="103">
        <v>60</v>
      </c>
      <c r="FU20" s="103"/>
      <c r="FV20" s="103"/>
      <c r="FW20" s="103"/>
      <c r="FX20" s="126" t="s">
        <v>245</v>
      </c>
      <c r="FY20" s="103">
        <v>70</v>
      </c>
      <c r="FZ20" s="103" t="s">
        <v>41</v>
      </c>
      <c r="GA20" s="103"/>
      <c r="GB20" s="103"/>
      <c r="GC20" s="126" t="s">
        <v>245</v>
      </c>
      <c r="GD20" s="103">
        <v>35</v>
      </c>
      <c r="GE20" s="103"/>
      <c r="GF20" s="103"/>
      <c r="GG20" s="103"/>
    </row>
    <row r="21" spans="1:189" ht="14.25" x14ac:dyDescent="0.2">
      <c r="A21" s="60" t="s">
        <v>40</v>
      </c>
      <c r="B21" s="137" t="s">
        <v>68</v>
      </c>
      <c r="C21" s="143">
        <f>VLOOKUP(B21,'PRESENZE ALLENAMENTI'!$D$4:$F$34,3,0)</f>
        <v>35</v>
      </c>
      <c r="D21" s="144">
        <f t="shared" si="9"/>
        <v>33</v>
      </c>
      <c r="E21" s="144">
        <f t="shared" si="5"/>
        <v>1155</v>
      </c>
      <c r="F21" s="144">
        <f t="shared" si="6"/>
        <v>48.125</v>
      </c>
      <c r="G21" s="143">
        <f t="shared" si="0"/>
        <v>16</v>
      </c>
      <c r="H21" s="143">
        <f t="shared" si="1"/>
        <v>8</v>
      </c>
      <c r="I21" s="143">
        <f t="shared" si="7"/>
        <v>1</v>
      </c>
      <c r="J21" s="144"/>
      <c r="K21" s="144">
        <f t="shared" si="8"/>
        <v>0</v>
      </c>
      <c r="L21" s="145">
        <f t="shared" si="2"/>
        <v>1</v>
      </c>
      <c r="M21" s="145">
        <f t="shared" si="3"/>
        <v>0</v>
      </c>
      <c r="N21" s="143">
        <f t="shared" si="4"/>
        <v>0</v>
      </c>
      <c r="O21" s="124"/>
      <c r="P21" s="124"/>
      <c r="Q21" s="12"/>
      <c r="R21" s="12"/>
      <c r="S21" s="12"/>
      <c r="T21" s="126" t="s">
        <v>245</v>
      </c>
      <c r="U21" s="12"/>
      <c r="V21" s="103"/>
      <c r="W21" s="103"/>
      <c r="X21" s="103"/>
      <c r="Y21" s="126" t="s">
        <v>245</v>
      </c>
      <c r="Z21" s="103"/>
      <c r="AA21" s="103"/>
      <c r="AB21" s="103"/>
      <c r="AC21" s="103"/>
      <c r="AD21" s="126" t="s">
        <v>245</v>
      </c>
      <c r="AE21" s="103"/>
      <c r="AF21" s="103"/>
      <c r="AG21" s="103"/>
      <c r="AH21" s="103"/>
      <c r="AI21" s="126" t="s">
        <v>374</v>
      </c>
      <c r="AJ21" s="103">
        <v>25</v>
      </c>
      <c r="AK21" s="103"/>
      <c r="AL21" s="103"/>
      <c r="AM21" s="103"/>
      <c r="AN21" s="126" t="s">
        <v>245</v>
      </c>
      <c r="AO21" s="103">
        <v>35</v>
      </c>
      <c r="AP21" s="103"/>
      <c r="AQ21" s="103"/>
      <c r="AR21" s="103"/>
      <c r="AS21" s="126" t="s">
        <v>245</v>
      </c>
      <c r="AT21" s="103">
        <v>70</v>
      </c>
      <c r="AU21" s="103"/>
      <c r="AV21" s="103"/>
      <c r="AW21" s="12"/>
      <c r="AX21" s="126" t="s">
        <v>245</v>
      </c>
      <c r="AY21" s="103">
        <v>45</v>
      </c>
      <c r="AZ21" s="103"/>
      <c r="BA21" s="103"/>
      <c r="BB21" s="12"/>
      <c r="BC21" s="126" t="s">
        <v>374</v>
      </c>
      <c r="BD21" s="103">
        <v>20</v>
      </c>
      <c r="BE21" s="103"/>
      <c r="BF21" s="103"/>
      <c r="BG21" s="103"/>
      <c r="BH21" s="126" t="s">
        <v>245</v>
      </c>
      <c r="BI21" s="103">
        <v>70</v>
      </c>
      <c r="BJ21" s="103"/>
      <c r="BK21" s="103"/>
      <c r="BL21" s="103"/>
      <c r="BM21" s="126" t="s">
        <v>245</v>
      </c>
      <c r="BN21" s="103">
        <v>70</v>
      </c>
      <c r="BO21" s="103"/>
      <c r="BP21" s="103"/>
      <c r="BQ21" s="103"/>
      <c r="BR21" s="126" t="s">
        <v>245</v>
      </c>
      <c r="BS21" s="103">
        <v>70</v>
      </c>
      <c r="BT21" s="103"/>
      <c r="BU21" s="103"/>
      <c r="BV21" s="103"/>
      <c r="BW21" s="126"/>
      <c r="BX21" s="103"/>
      <c r="BY21" s="103"/>
      <c r="BZ21" s="103"/>
      <c r="CA21" s="103"/>
      <c r="CB21" s="126" t="s">
        <v>245</v>
      </c>
      <c r="CC21" s="103">
        <v>70</v>
      </c>
      <c r="CD21" s="103"/>
      <c r="CE21" s="103"/>
      <c r="CF21" s="103"/>
      <c r="CG21" s="126" t="s">
        <v>245</v>
      </c>
      <c r="CH21" s="103"/>
      <c r="CI21" s="103"/>
      <c r="CJ21" s="103"/>
      <c r="CK21" s="103"/>
      <c r="CL21" s="126" t="s">
        <v>374</v>
      </c>
      <c r="CM21" s="103">
        <v>25</v>
      </c>
      <c r="CN21" s="103"/>
      <c r="CO21" s="103"/>
      <c r="CP21" s="103"/>
      <c r="CQ21" s="126" t="s">
        <v>45</v>
      </c>
      <c r="CR21" s="103"/>
      <c r="CS21" s="103"/>
      <c r="CT21" s="103"/>
      <c r="CU21" s="103"/>
      <c r="CV21" s="126" t="s">
        <v>374</v>
      </c>
      <c r="CW21" s="103">
        <v>35</v>
      </c>
      <c r="CX21" s="103"/>
      <c r="CY21" s="103"/>
      <c r="CZ21" s="103"/>
      <c r="DA21" s="126"/>
      <c r="DB21" s="103"/>
      <c r="DC21" s="103"/>
      <c r="DD21" s="103"/>
      <c r="DE21" s="103"/>
      <c r="DF21" s="126"/>
      <c r="DG21" s="103"/>
      <c r="DH21" s="103"/>
      <c r="DI21" s="103"/>
      <c r="DJ21" s="103"/>
      <c r="DK21" s="126" t="s">
        <v>245</v>
      </c>
      <c r="DL21" s="103">
        <v>70</v>
      </c>
      <c r="DM21" s="103"/>
      <c r="DN21" s="103"/>
      <c r="DO21" s="103"/>
      <c r="DP21" s="126" t="s">
        <v>245</v>
      </c>
      <c r="DQ21" s="103">
        <v>70</v>
      </c>
      <c r="DR21" s="103"/>
      <c r="DS21" s="103"/>
      <c r="DT21" s="103"/>
      <c r="DU21" s="126" t="s">
        <v>245</v>
      </c>
      <c r="DV21" s="103">
        <v>45</v>
      </c>
      <c r="DW21" s="103" t="s">
        <v>41</v>
      </c>
      <c r="DX21" s="103"/>
      <c r="DY21" s="103"/>
      <c r="DZ21" s="126"/>
      <c r="EA21" s="103"/>
      <c r="EB21" s="103"/>
      <c r="EC21" s="103"/>
      <c r="ED21" s="103"/>
      <c r="EE21" s="126" t="s">
        <v>245</v>
      </c>
      <c r="EF21" s="103">
        <v>70</v>
      </c>
      <c r="EG21" s="103"/>
      <c r="EH21" s="103"/>
      <c r="EI21" s="103"/>
      <c r="EJ21" s="126" t="s">
        <v>245</v>
      </c>
      <c r="EK21" s="103">
        <v>70</v>
      </c>
      <c r="EL21" s="103"/>
      <c r="EM21" s="103"/>
      <c r="EN21" s="103"/>
      <c r="EO21" s="126"/>
      <c r="EP21" s="103"/>
      <c r="EQ21" s="103"/>
      <c r="ER21" s="103"/>
      <c r="ES21" s="103"/>
      <c r="ET21" s="126" t="s">
        <v>374</v>
      </c>
      <c r="EU21" s="103">
        <v>25</v>
      </c>
      <c r="EV21" s="103"/>
      <c r="EW21" s="103"/>
      <c r="EX21" s="103"/>
      <c r="EY21" s="126" t="s">
        <v>374</v>
      </c>
      <c r="EZ21" s="103">
        <v>30</v>
      </c>
      <c r="FA21" s="103"/>
      <c r="FB21" s="103"/>
      <c r="FC21" s="103"/>
      <c r="FD21" s="126" t="s">
        <v>245</v>
      </c>
      <c r="FE21" s="103">
        <v>70</v>
      </c>
      <c r="FF21" s="103"/>
      <c r="FG21" s="103"/>
      <c r="FH21" s="103"/>
      <c r="FI21" s="126" t="s">
        <v>245</v>
      </c>
      <c r="FJ21" s="103">
        <v>70</v>
      </c>
      <c r="FK21" s="103"/>
      <c r="FL21" s="103"/>
      <c r="FM21" s="103"/>
      <c r="FN21" s="126" t="s">
        <v>374</v>
      </c>
      <c r="FO21" s="103">
        <v>25</v>
      </c>
      <c r="FP21" s="103"/>
      <c r="FQ21" s="103"/>
      <c r="FR21" s="103"/>
      <c r="FS21" s="126" t="s">
        <v>245</v>
      </c>
      <c r="FT21" s="103">
        <v>70</v>
      </c>
      <c r="FU21" s="103"/>
      <c r="FV21" s="103"/>
      <c r="FW21" s="103"/>
      <c r="FX21" s="126"/>
      <c r="FY21" s="103"/>
      <c r="FZ21" s="103"/>
      <c r="GA21" s="103"/>
      <c r="GB21" s="103"/>
      <c r="GC21" s="126" t="s">
        <v>374</v>
      </c>
      <c r="GD21" s="103">
        <v>5</v>
      </c>
      <c r="GE21" s="103"/>
      <c r="GF21" s="103"/>
      <c r="GG21" s="103"/>
    </row>
    <row r="22" spans="1:189" ht="14.25" x14ac:dyDescent="0.2">
      <c r="A22" s="60" t="s">
        <v>40</v>
      </c>
      <c r="B22" s="137" t="s">
        <v>29</v>
      </c>
      <c r="C22" s="143">
        <f>VLOOKUP(B22,'PRESENZE ALLENAMENTI'!$D$4:$F$34,3,0)</f>
        <v>16</v>
      </c>
      <c r="D22" s="144">
        <f t="shared" ref="D22:D30" si="10">E22/C22</f>
        <v>32.8125</v>
      </c>
      <c r="E22" s="144">
        <f t="shared" si="5"/>
        <v>525</v>
      </c>
      <c r="F22" s="144">
        <f t="shared" si="6"/>
        <v>43.75</v>
      </c>
      <c r="G22" s="143">
        <f t="shared" si="0"/>
        <v>11</v>
      </c>
      <c r="H22" s="143">
        <f t="shared" si="1"/>
        <v>1</v>
      </c>
      <c r="I22" s="143">
        <f t="shared" si="7"/>
        <v>2</v>
      </c>
      <c r="J22" s="144"/>
      <c r="K22" s="144">
        <f t="shared" si="8"/>
        <v>0</v>
      </c>
      <c r="L22" s="145">
        <f t="shared" si="2"/>
        <v>1</v>
      </c>
      <c r="M22" s="145">
        <f t="shared" si="3"/>
        <v>0</v>
      </c>
      <c r="N22" s="143">
        <f t="shared" si="4"/>
        <v>0</v>
      </c>
      <c r="O22" s="124"/>
      <c r="P22" s="124"/>
      <c r="Q22" s="12"/>
      <c r="R22" s="12"/>
      <c r="S22" s="12"/>
      <c r="T22" s="126" t="s">
        <v>245</v>
      </c>
      <c r="U22" s="12"/>
      <c r="V22" s="103"/>
      <c r="W22" s="103"/>
      <c r="X22" s="103"/>
      <c r="Y22" s="126" t="s">
        <v>245</v>
      </c>
      <c r="Z22" s="103"/>
      <c r="AA22" s="103"/>
      <c r="AB22" s="103"/>
      <c r="AC22" s="103"/>
      <c r="AD22" s="126" t="s">
        <v>245</v>
      </c>
      <c r="AE22" s="103"/>
      <c r="AF22" s="103"/>
      <c r="AG22" s="103"/>
      <c r="AH22" s="103"/>
      <c r="AI22" s="126"/>
      <c r="AJ22" s="103"/>
      <c r="AK22" s="103"/>
      <c r="AL22" s="103"/>
      <c r="AM22" s="103"/>
      <c r="AN22" s="126" t="s">
        <v>245</v>
      </c>
      <c r="AO22" s="103">
        <v>70</v>
      </c>
      <c r="AP22" s="103"/>
      <c r="AQ22" s="103"/>
      <c r="AR22" s="103"/>
      <c r="AS22" s="126" t="s">
        <v>45</v>
      </c>
      <c r="AT22" s="103"/>
      <c r="AU22" s="103"/>
      <c r="AV22" s="103"/>
      <c r="AW22" s="12"/>
      <c r="AX22" s="126" t="s">
        <v>245</v>
      </c>
      <c r="AY22" s="103">
        <v>35</v>
      </c>
      <c r="AZ22" s="103"/>
      <c r="BA22" s="103"/>
      <c r="BB22" s="12"/>
      <c r="BC22" s="126" t="s">
        <v>45</v>
      </c>
      <c r="BD22" s="103"/>
      <c r="BE22" s="103"/>
      <c r="BF22" s="103"/>
      <c r="BG22" s="103"/>
      <c r="BH22" s="126" t="s">
        <v>245</v>
      </c>
      <c r="BI22" s="103">
        <v>40</v>
      </c>
      <c r="BJ22" s="103"/>
      <c r="BK22" s="103"/>
      <c r="BL22" s="103"/>
      <c r="BM22" s="126"/>
      <c r="BN22" s="103"/>
      <c r="BO22" s="103"/>
      <c r="BP22" s="103"/>
      <c r="BQ22" s="103"/>
      <c r="BR22" s="126" t="s">
        <v>245</v>
      </c>
      <c r="BS22" s="103">
        <v>70</v>
      </c>
      <c r="BT22" s="103"/>
      <c r="BU22" s="103"/>
      <c r="BV22" s="103"/>
      <c r="BW22" s="126" t="s">
        <v>374</v>
      </c>
      <c r="BX22" s="103">
        <v>20</v>
      </c>
      <c r="BY22" s="103"/>
      <c r="BZ22" s="103"/>
      <c r="CA22" s="103"/>
      <c r="CB22" s="126"/>
      <c r="CC22" s="103"/>
      <c r="CD22" s="103"/>
      <c r="CE22" s="103"/>
      <c r="CF22" s="103"/>
      <c r="CG22" s="126"/>
      <c r="CH22" s="103"/>
      <c r="CI22" s="103"/>
      <c r="CJ22" s="103"/>
      <c r="CK22" s="103"/>
      <c r="CL22" s="126"/>
      <c r="CM22" s="103"/>
      <c r="CN22" s="103"/>
      <c r="CO22" s="103"/>
      <c r="CP22" s="103"/>
      <c r="CQ22" s="126"/>
      <c r="CR22" s="103"/>
      <c r="CS22" s="103"/>
      <c r="CT22" s="103"/>
      <c r="CU22" s="103"/>
      <c r="CV22" s="126"/>
      <c r="CW22" s="103"/>
      <c r="CX22" s="103"/>
      <c r="CY22" s="103"/>
      <c r="CZ22" s="103"/>
      <c r="DA22" s="126"/>
      <c r="DB22" s="103"/>
      <c r="DC22" s="103"/>
      <c r="DD22" s="103"/>
      <c r="DE22" s="103"/>
      <c r="DF22" s="126"/>
      <c r="DG22" s="103"/>
      <c r="DH22" s="103"/>
      <c r="DI22" s="103"/>
      <c r="DJ22" s="103"/>
      <c r="DK22" s="126" t="s">
        <v>245</v>
      </c>
      <c r="DL22" s="103">
        <v>35</v>
      </c>
      <c r="DM22" s="103"/>
      <c r="DN22" s="103"/>
      <c r="DO22" s="103"/>
      <c r="DP22" s="126"/>
      <c r="DQ22" s="103"/>
      <c r="DR22" s="103"/>
      <c r="DS22" s="103"/>
      <c r="DT22" s="103"/>
      <c r="DU22" s="126"/>
      <c r="DV22" s="103"/>
      <c r="DW22" s="103"/>
      <c r="DX22" s="103"/>
      <c r="DY22" s="103"/>
      <c r="DZ22" s="126" t="s">
        <v>245</v>
      </c>
      <c r="EA22" s="103">
        <v>55</v>
      </c>
      <c r="EB22" s="103"/>
      <c r="EC22" s="103"/>
      <c r="ED22" s="103"/>
      <c r="EE22" s="126"/>
      <c r="EF22" s="103"/>
      <c r="EG22" s="103"/>
      <c r="EH22" s="103"/>
      <c r="EI22" s="103"/>
      <c r="EJ22" s="126" t="s">
        <v>245</v>
      </c>
      <c r="EK22" s="103">
        <v>20</v>
      </c>
      <c r="EL22" s="103"/>
      <c r="EM22" s="103"/>
      <c r="EN22" s="103"/>
      <c r="EO22" s="126"/>
      <c r="EP22" s="103"/>
      <c r="EQ22" s="103"/>
      <c r="ER22" s="103"/>
      <c r="ES22" s="103"/>
      <c r="ET22" s="126"/>
      <c r="EU22" s="103"/>
      <c r="EV22" s="103"/>
      <c r="EW22" s="103"/>
      <c r="EX22" s="103"/>
      <c r="EY22" s="126" t="s">
        <v>245</v>
      </c>
      <c r="EZ22" s="103">
        <v>55</v>
      </c>
      <c r="FA22" s="103" t="s">
        <v>41</v>
      </c>
      <c r="FB22" s="103"/>
      <c r="FC22" s="103"/>
      <c r="FD22" s="126"/>
      <c r="FE22" s="103"/>
      <c r="FF22" s="103"/>
      <c r="FG22" s="103"/>
      <c r="FH22" s="103"/>
      <c r="FI22" s="126"/>
      <c r="FJ22" s="103"/>
      <c r="FK22" s="103"/>
      <c r="FL22" s="103"/>
      <c r="FM22" s="103"/>
      <c r="FN22" s="126" t="s">
        <v>245</v>
      </c>
      <c r="FO22" s="103">
        <v>15</v>
      </c>
      <c r="FP22" s="103"/>
      <c r="FQ22" s="103"/>
      <c r="FR22" s="103"/>
      <c r="FS22" s="126"/>
      <c r="FT22" s="103"/>
      <c r="FU22" s="103"/>
      <c r="FV22" s="103"/>
      <c r="FW22" s="103"/>
      <c r="FX22" s="126" t="s">
        <v>245</v>
      </c>
      <c r="FY22" s="103">
        <v>45</v>
      </c>
      <c r="FZ22" s="103"/>
      <c r="GA22" s="103"/>
      <c r="GB22" s="103"/>
      <c r="GC22" s="126" t="s">
        <v>245</v>
      </c>
      <c r="GD22" s="103">
        <v>65</v>
      </c>
      <c r="GE22" s="103"/>
      <c r="GF22" s="103"/>
      <c r="GG22" s="103"/>
    </row>
    <row r="23" spans="1:189" ht="14.25" x14ac:dyDescent="0.2">
      <c r="A23" s="60" t="s">
        <v>40</v>
      </c>
      <c r="B23" s="137" t="s">
        <v>488</v>
      </c>
      <c r="C23" s="143">
        <f>VLOOKUP(B23,'PRESENZE ALLENAMENTI'!$D$4:$F$34,3,0)</f>
        <v>18</v>
      </c>
      <c r="D23" s="144">
        <f>E23/C23</f>
        <v>42.5</v>
      </c>
      <c r="E23" s="144">
        <f t="shared" si="5"/>
        <v>765</v>
      </c>
      <c r="F23" s="144">
        <f t="shared" si="6"/>
        <v>40.263157894736842</v>
      </c>
      <c r="G23" s="143">
        <f t="shared" si="0"/>
        <v>9</v>
      </c>
      <c r="H23" s="143">
        <f t="shared" si="1"/>
        <v>10</v>
      </c>
      <c r="I23" s="143">
        <f t="shared" si="7"/>
        <v>0</v>
      </c>
      <c r="J23" s="144"/>
      <c r="K23" s="144">
        <f t="shared" si="8"/>
        <v>2</v>
      </c>
      <c r="L23" s="145">
        <f t="shared" si="2"/>
        <v>3</v>
      </c>
      <c r="M23" s="145">
        <f t="shared" si="3"/>
        <v>0</v>
      </c>
      <c r="N23" s="143">
        <f t="shared" si="4"/>
        <v>0</v>
      </c>
      <c r="O23" s="124"/>
      <c r="P23" s="124"/>
      <c r="Q23" s="12"/>
      <c r="R23" s="12"/>
      <c r="S23" s="12"/>
      <c r="T23" s="126"/>
      <c r="U23" s="12"/>
      <c r="V23" s="103"/>
      <c r="W23" s="103"/>
      <c r="X23" s="103"/>
      <c r="Y23" s="126"/>
      <c r="Z23" s="103"/>
      <c r="AA23" s="103"/>
      <c r="AB23" s="103"/>
      <c r="AC23" s="103"/>
      <c r="AD23" s="126"/>
      <c r="AE23" s="103"/>
      <c r="AF23" s="103"/>
      <c r="AG23" s="103"/>
      <c r="AH23" s="103"/>
      <c r="AI23" s="126"/>
      <c r="AJ23" s="103"/>
      <c r="AK23" s="103"/>
      <c r="AL23" s="103"/>
      <c r="AM23" s="103"/>
      <c r="AN23" s="126"/>
      <c r="AO23" s="103"/>
      <c r="AP23" s="103"/>
      <c r="AQ23" s="103"/>
      <c r="AR23" s="103"/>
      <c r="AS23" s="126"/>
      <c r="AT23" s="103"/>
      <c r="AU23" s="103"/>
      <c r="AV23" s="103"/>
      <c r="AW23" s="12"/>
      <c r="AX23" s="126"/>
      <c r="AY23" s="103"/>
      <c r="AZ23" s="103"/>
      <c r="BA23" s="103"/>
      <c r="BB23" s="12"/>
      <c r="BC23" s="126"/>
      <c r="BD23" s="103"/>
      <c r="BE23" s="103"/>
      <c r="BF23" s="103"/>
      <c r="BG23" s="103"/>
      <c r="BH23" s="126"/>
      <c r="BI23" s="103"/>
      <c r="BJ23" s="103"/>
      <c r="BK23" s="103"/>
      <c r="BL23" s="103"/>
      <c r="BM23" s="126"/>
      <c r="BN23" s="103"/>
      <c r="BO23" s="103"/>
      <c r="BP23" s="103"/>
      <c r="BQ23" s="103"/>
      <c r="BR23" s="126"/>
      <c r="BS23" s="103"/>
      <c r="BT23" s="103"/>
      <c r="BU23" s="103"/>
      <c r="BV23" s="103"/>
      <c r="BW23" s="126" t="s">
        <v>374</v>
      </c>
      <c r="BX23" s="103">
        <v>25</v>
      </c>
      <c r="BY23" s="103"/>
      <c r="BZ23" s="103"/>
      <c r="CA23" s="103"/>
      <c r="CB23" s="126" t="s">
        <v>374</v>
      </c>
      <c r="CC23" s="103">
        <v>30</v>
      </c>
      <c r="CD23" s="103" t="s">
        <v>41</v>
      </c>
      <c r="CE23" s="103"/>
      <c r="CF23" s="103"/>
      <c r="CG23" s="126"/>
      <c r="CH23" s="103"/>
      <c r="CI23" s="103"/>
      <c r="CJ23" s="103"/>
      <c r="CK23" s="103"/>
      <c r="CL23" s="126"/>
      <c r="CM23" s="103"/>
      <c r="CN23" s="103"/>
      <c r="CO23" s="103"/>
      <c r="CP23" s="103"/>
      <c r="CQ23" s="126" t="s">
        <v>374</v>
      </c>
      <c r="CR23" s="103">
        <v>25</v>
      </c>
      <c r="CS23" s="103"/>
      <c r="CT23" s="103"/>
      <c r="CU23" s="103"/>
      <c r="CV23" s="126"/>
      <c r="CW23" s="103"/>
      <c r="CX23" s="103"/>
      <c r="CY23" s="103"/>
      <c r="CZ23" s="103"/>
      <c r="DA23" s="126" t="s">
        <v>374</v>
      </c>
      <c r="DB23" s="103">
        <v>20</v>
      </c>
      <c r="DC23" s="103"/>
      <c r="DD23" s="103"/>
      <c r="DE23" s="103"/>
      <c r="DF23" s="126" t="s">
        <v>374</v>
      </c>
      <c r="DG23" s="103">
        <v>25</v>
      </c>
      <c r="DH23" s="103"/>
      <c r="DI23" s="103"/>
      <c r="DJ23" s="103"/>
      <c r="DK23" s="126" t="s">
        <v>245</v>
      </c>
      <c r="DL23" s="103">
        <v>50</v>
      </c>
      <c r="DM23" s="103"/>
      <c r="DN23" s="103"/>
      <c r="DO23" s="103"/>
      <c r="DP23" s="126" t="s">
        <v>245</v>
      </c>
      <c r="DQ23" s="103">
        <v>45</v>
      </c>
      <c r="DR23" s="103"/>
      <c r="DS23" s="103"/>
      <c r="DT23" s="103"/>
      <c r="DU23" s="126" t="s">
        <v>374</v>
      </c>
      <c r="DV23" s="103">
        <v>30</v>
      </c>
      <c r="DW23" s="103"/>
      <c r="DX23" s="103"/>
      <c r="DY23" s="103"/>
      <c r="DZ23" s="126" t="s">
        <v>245</v>
      </c>
      <c r="EA23" s="103">
        <v>55</v>
      </c>
      <c r="EB23" s="103"/>
      <c r="EC23" s="103"/>
      <c r="ED23" s="103"/>
      <c r="EE23" s="126" t="s">
        <v>374</v>
      </c>
      <c r="EF23" s="103">
        <v>15</v>
      </c>
      <c r="EG23" s="103"/>
      <c r="EH23" s="103"/>
      <c r="EI23" s="103"/>
      <c r="EJ23" s="126" t="s">
        <v>245</v>
      </c>
      <c r="EK23" s="103">
        <v>70</v>
      </c>
      <c r="EL23" s="103" t="s">
        <v>41</v>
      </c>
      <c r="EM23" s="103"/>
      <c r="EN23" s="103"/>
      <c r="EO23" s="126"/>
      <c r="EP23" s="103"/>
      <c r="EQ23" s="103"/>
      <c r="ER23" s="103"/>
      <c r="ES23" s="103"/>
      <c r="ET23" s="126" t="s">
        <v>245</v>
      </c>
      <c r="EU23" s="103">
        <v>45</v>
      </c>
      <c r="EV23" s="103"/>
      <c r="EW23" s="103"/>
      <c r="EX23" s="103"/>
      <c r="EY23" s="126" t="s">
        <v>374</v>
      </c>
      <c r="EZ23" s="103">
        <v>15</v>
      </c>
      <c r="FA23" s="103"/>
      <c r="FB23" s="103"/>
      <c r="FC23" s="103">
        <v>1</v>
      </c>
      <c r="FD23" s="126" t="s">
        <v>245</v>
      </c>
      <c r="FE23" s="103">
        <v>65</v>
      </c>
      <c r="FF23" s="103" t="s">
        <v>41</v>
      </c>
      <c r="FG23" s="103"/>
      <c r="FH23" s="103">
        <v>1</v>
      </c>
      <c r="FI23" s="126" t="s">
        <v>245</v>
      </c>
      <c r="FJ23" s="103">
        <v>50</v>
      </c>
      <c r="FK23" s="103"/>
      <c r="FL23" s="103"/>
      <c r="FM23" s="103"/>
      <c r="FN23" s="126" t="s">
        <v>374</v>
      </c>
      <c r="FO23" s="103">
        <v>30</v>
      </c>
      <c r="FP23" s="103"/>
      <c r="FQ23" s="103"/>
      <c r="FR23" s="103"/>
      <c r="FS23" s="126" t="s">
        <v>245</v>
      </c>
      <c r="FT23" s="103">
        <v>50</v>
      </c>
      <c r="FU23" s="103"/>
      <c r="FV23" s="103"/>
      <c r="FW23" s="103"/>
      <c r="FX23" s="126" t="s">
        <v>374</v>
      </c>
      <c r="FY23" s="103">
        <v>50</v>
      </c>
      <c r="FZ23" s="103"/>
      <c r="GA23" s="103"/>
      <c r="GB23" s="103"/>
      <c r="GC23" s="126" t="s">
        <v>245</v>
      </c>
      <c r="GD23" s="103">
        <v>70</v>
      </c>
      <c r="GE23" s="103"/>
      <c r="GF23" s="103"/>
      <c r="GG23" s="103"/>
    </row>
    <row r="24" spans="1:189" ht="14.25" x14ac:dyDescent="0.2">
      <c r="A24" s="60" t="s">
        <v>40</v>
      </c>
      <c r="B24" s="137" t="s">
        <v>144</v>
      </c>
      <c r="C24" s="143">
        <f>VLOOKUP(B24,'PRESENZE ALLENAMENTI'!$D$4:$F$34,3,0)</f>
        <v>48</v>
      </c>
      <c r="D24" s="144">
        <f t="shared" si="10"/>
        <v>35.625</v>
      </c>
      <c r="E24" s="144">
        <f t="shared" si="5"/>
        <v>1710</v>
      </c>
      <c r="F24" s="144">
        <f t="shared" si="6"/>
        <v>58.96551724137931</v>
      </c>
      <c r="G24" s="143">
        <f t="shared" si="0"/>
        <v>25</v>
      </c>
      <c r="H24" s="143">
        <f t="shared" si="1"/>
        <v>4</v>
      </c>
      <c r="I24" s="143">
        <f t="shared" si="7"/>
        <v>0</v>
      </c>
      <c r="J24" s="144"/>
      <c r="K24" s="144">
        <f t="shared" si="8"/>
        <v>2</v>
      </c>
      <c r="L24" s="145">
        <f t="shared" si="2"/>
        <v>8</v>
      </c>
      <c r="M24" s="145">
        <f t="shared" si="3"/>
        <v>0</v>
      </c>
      <c r="N24" s="143">
        <f t="shared" si="4"/>
        <v>0</v>
      </c>
      <c r="O24" s="124"/>
      <c r="P24" s="124"/>
      <c r="Q24" s="12"/>
      <c r="R24" s="12"/>
      <c r="S24" s="12"/>
      <c r="T24" s="126" t="s">
        <v>245</v>
      </c>
      <c r="U24" s="12"/>
      <c r="V24" s="103"/>
      <c r="W24" s="103"/>
      <c r="X24" s="103"/>
      <c r="Y24" s="126" t="s">
        <v>245</v>
      </c>
      <c r="Z24" s="103"/>
      <c r="AA24" s="103"/>
      <c r="AB24" s="103"/>
      <c r="AC24" s="103"/>
      <c r="AD24" s="126"/>
      <c r="AE24" s="103"/>
      <c r="AF24" s="103"/>
      <c r="AG24" s="103"/>
      <c r="AH24" s="103"/>
      <c r="AI24" s="126" t="s">
        <v>245</v>
      </c>
      <c r="AJ24" s="103">
        <v>45</v>
      </c>
      <c r="AK24" s="103"/>
      <c r="AL24" s="103"/>
      <c r="AM24" s="103"/>
      <c r="AN24" s="126" t="s">
        <v>245</v>
      </c>
      <c r="AO24" s="103">
        <v>70</v>
      </c>
      <c r="AP24" s="103"/>
      <c r="AQ24" s="103"/>
      <c r="AR24" s="103"/>
      <c r="AS24" s="126" t="s">
        <v>374</v>
      </c>
      <c r="AT24" s="103">
        <v>20</v>
      </c>
      <c r="AU24" s="103"/>
      <c r="AV24" s="103"/>
      <c r="AW24" s="12"/>
      <c r="AX24" s="126" t="s">
        <v>245</v>
      </c>
      <c r="AY24" s="103">
        <v>70</v>
      </c>
      <c r="AZ24" s="103"/>
      <c r="BA24" s="103"/>
      <c r="BB24" s="12"/>
      <c r="BC24" s="126" t="s">
        <v>245</v>
      </c>
      <c r="BD24" s="103">
        <v>70</v>
      </c>
      <c r="BE24" s="103" t="s">
        <v>41</v>
      </c>
      <c r="BF24" s="103"/>
      <c r="BG24" s="103"/>
      <c r="BH24" s="126" t="s">
        <v>245</v>
      </c>
      <c r="BI24" s="103">
        <v>70</v>
      </c>
      <c r="BJ24" s="103"/>
      <c r="BK24" s="103"/>
      <c r="BL24" s="103"/>
      <c r="BM24" s="126" t="s">
        <v>374</v>
      </c>
      <c r="BN24" s="103">
        <v>45</v>
      </c>
      <c r="BO24" s="103"/>
      <c r="BP24" s="103"/>
      <c r="BQ24" s="103"/>
      <c r="BR24" s="126" t="s">
        <v>245</v>
      </c>
      <c r="BS24" s="103">
        <v>70</v>
      </c>
      <c r="BT24" s="103"/>
      <c r="BU24" s="103"/>
      <c r="BV24" s="103"/>
      <c r="BW24" s="126" t="s">
        <v>245</v>
      </c>
      <c r="BX24" s="103">
        <v>70</v>
      </c>
      <c r="BY24" s="103"/>
      <c r="BZ24" s="103"/>
      <c r="CA24" s="103"/>
      <c r="CB24" s="126" t="s">
        <v>245</v>
      </c>
      <c r="CC24" s="103">
        <v>70</v>
      </c>
      <c r="CD24" s="103" t="s">
        <v>41</v>
      </c>
      <c r="CE24" s="103"/>
      <c r="CF24" s="103"/>
      <c r="CG24" s="126" t="s">
        <v>245</v>
      </c>
      <c r="CH24" s="103"/>
      <c r="CI24" s="103"/>
      <c r="CJ24" s="103"/>
      <c r="CK24" s="103"/>
      <c r="CL24" s="126" t="s">
        <v>245</v>
      </c>
      <c r="CM24" s="103">
        <v>70</v>
      </c>
      <c r="CN24" s="103"/>
      <c r="CO24" s="103"/>
      <c r="CP24" s="103"/>
      <c r="CQ24" s="126" t="s">
        <v>245</v>
      </c>
      <c r="CR24" s="103">
        <v>70</v>
      </c>
      <c r="CS24" s="103"/>
      <c r="CT24" s="103"/>
      <c r="CU24" s="103"/>
      <c r="CV24" s="126" t="s">
        <v>245</v>
      </c>
      <c r="CW24" s="103">
        <v>70</v>
      </c>
      <c r="CX24" s="103"/>
      <c r="CY24" s="103"/>
      <c r="CZ24" s="103"/>
      <c r="DA24" s="126" t="s">
        <v>245</v>
      </c>
      <c r="DB24" s="103">
        <v>45</v>
      </c>
      <c r="DC24" s="103"/>
      <c r="DD24" s="103"/>
      <c r="DE24" s="103"/>
      <c r="DF24" s="126" t="s">
        <v>245</v>
      </c>
      <c r="DG24" s="103">
        <v>70</v>
      </c>
      <c r="DH24" s="103"/>
      <c r="DI24" s="103" t="s">
        <v>41</v>
      </c>
      <c r="DJ24" s="103">
        <v>1</v>
      </c>
      <c r="DK24" s="126" t="s">
        <v>245</v>
      </c>
      <c r="DL24" s="103">
        <v>70</v>
      </c>
      <c r="DM24" s="103" t="s">
        <v>41</v>
      </c>
      <c r="DN24" s="103"/>
      <c r="DO24" s="103"/>
      <c r="DP24" s="126" t="s">
        <v>245</v>
      </c>
      <c r="DQ24" s="103">
        <v>70</v>
      </c>
      <c r="DR24" s="103"/>
      <c r="DS24" s="103"/>
      <c r="DT24" s="103"/>
      <c r="DU24" s="126"/>
      <c r="DV24" s="103"/>
      <c r="DW24" s="103"/>
      <c r="DX24" s="103"/>
      <c r="DY24" s="103"/>
      <c r="DZ24" s="126" t="s">
        <v>245</v>
      </c>
      <c r="EA24" s="103">
        <v>70</v>
      </c>
      <c r="EB24" s="103"/>
      <c r="EC24" s="103"/>
      <c r="ED24" s="103">
        <v>1</v>
      </c>
      <c r="EE24" s="126" t="s">
        <v>245</v>
      </c>
      <c r="EF24" s="103">
        <v>70</v>
      </c>
      <c r="EG24" s="103" t="s">
        <v>41</v>
      </c>
      <c r="EH24" s="103"/>
      <c r="EI24" s="103"/>
      <c r="EJ24" s="126" t="s">
        <v>245</v>
      </c>
      <c r="EK24" s="103">
        <v>70</v>
      </c>
      <c r="EL24" s="103"/>
      <c r="EM24" s="103"/>
      <c r="EN24" s="103"/>
      <c r="EO24" s="126"/>
      <c r="EP24" s="103"/>
      <c r="EQ24" s="103"/>
      <c r="ER24" s="103"/>
      <c r="ES24" s="103"/>
      <c r="ET24" s="126" t="s">
        <v>245</v>
      </c>
      <c r="EU24" s="103">
        <v>70</v>
      </c>
      <c r="EV24" s="103" t="s">
        <v>41</v>
      </c>
      <c r="EW24" s="103"/>
      <c r="EX24" s="103"/>
      <c r="EY24" s="126" t="s">
        <v>245</v>
      </c>
      <c r="EZ24" s="103">
        <v>45</v>
      </c>
      <c r="FA24" s="103"/>
      <c r="FB24" s="103"/>
      <c r="FC24" s="103"/>
      <c r="FD24" s="126" t="s">
        <v>245</v>
      </c>
      <c r="FE24" s="103">
        <v>70</v>
      </c>
      <c r="FF24" s="103"/>
      <c r="FG24" s="103"/>
      <c r="FH24" s="103"/>
      <c r="FI24" s="126" t="s">
        <v>374</v>
      </c>
      <c r="FJ24" s="103">
        <v>25</v>
      </c>
      <c r="FK24" s="103"/>
      <c r="FL24" s="103"/>
      <c r="FM24" s="103"/>
      <c r="FN24" s="126" t="s">
        <v>245</v>
      </c>
      <c r="FO24" s="103">
        <v>50</v>
      </c>
      <c r="FP24" s="103"/>
      <c r="FQ24" s="103"/>
      <c r="FR24" s="103"/>
      <c r="FS24" s="126" t="s">
        <v>374</v>
      </c>
      <c r="FT24" s="103">
        <v>35</v>
      </c>
      <c r="FU24" s="299" t="s">
        <v>689</v>
      </c>
      <c r="FV24" s="103"/>
      <c r="FW24" s="103"/>
      <c r="FX24" s="126" t="s">
        <v>245</v>
      </c>
      <c r="FY24" s="103">
        <v>70</v>
      </c>
      <c r="FZ24" s="103" t="s">
        <v>41</v>
      </c>
      <c r="GA24" s="103"/>
      <c r="GB24" s="103"/>
      <c r="GC24" s="126" t="s">
        <v>245</v>
      </c>
      <c r="GD24" s="103">
        <v>70</v>
      </c>
      <c r="GE24" s="103" t="s">
        <v>41</v>
      </c>
      <c r="GF24" s="103"/>
      <c r="GG24" s="103"/>
    </row>
    <row r="25" spans="1:189" ht="14.25" x14ac:dyDescent="0.2">
      <c r="A25" s="60" t="s">
        <v>41</v>
      </c>
      <c r="B25" s="137" t="s">
        <v>64</v>
      </c>
      <c r="C25" s="143">
        <f>VLOOKUP(B25,'PRESENZE ALLENAMENTI'!$D$4:$F$34,3,0)</f>
        <v>34</v>
      </c>
      <c r="D25" s="144">
        <f t="shared" si="10"/>
        <v>32.794117647058826</v>
      </c>
      <c r="E25" s="144">
        <f t="shared" si="5"/>
        <v>1115</v>
      </c>
      <c r="F25" s="144">
        <f t="shared" si="6"/>
        <v>42.884615384615387</v>
      </c>
      <c r="G25" s="143">
        <f t="shared" si="0"/>
        <v>15</v>
      </c>
      <c r="H25" s="143">
        <f t="shared" si="1"/>
        <v>11</v>
      </c>
      <c r="I25" s="143">
        <f t="shared" si="7"/>
        <v>1</v>
      </c>
      <c r="J25" s="144"/>
      <c r="K25" s="144">
        <f t="shared" si="8"/>
        <v>4</v>
      </c>
      <c r="L25" s="145">
        <f t="shared" si="2"/>
        <v>1</v>
      </c>
      <c r="M25" s="145">
        <f t="shared" si="3"/>
        <v>0</v>
      </c>
      <c r="N25" s="143">
        <f t="shared" si="4"/>
        <v>0</v>
      </c>
      <c r="O25" s="124"/>
      <c r="P25" s="124"/>
      <c r="Q25" s="12"/>
      <c r="R25" s="12"/>
      <c r="S25" s="12"/>
      <c r="T25" s="126" t="s">
        <v>245</v>
      </c>
      <c r="U25" s="12"/>
      <c r="V25" s="103"/>
      <c r="W25" s="103"/>
      <c r="X25" s="103"/>
      <c r="Y25" s="126"/>
      <c r="Z25" s="103"/>
      <c r="AA25" s="103"/>
      <c r="AB25" s="103"/>
      <c r="AC25" s="103"/>
      <c r="AD25" s="126"/>
      <c r="AE25" s="103"/>
      <c r="AF25" s="103"/>
      <c r="AG25" s="103"/>
      <c r="AH25" s="103"/>
      <c r="AI25" s="126"/>
      <c r="AJ25" s="103"/>
      <c r="AK25" s="103"/>
      <c r="AL25" s="103"/>
      <c r="AM25" s="103"/>
      <c r="AN25" s="126"/>
      <c r="AO25" s="103"/>
      <c r="AP25" s="103"/>
      <c r="AQ25" s="103"/>
      <c r="AR25" s="103"/>
      <c r="AS25" s="126" t="s">
        <v>374</v>
      </c>
      <c r="AT25" s="103">
        <v>30</v>
      </c>
      <c r="AU25" s="103"/>
      <c r="AV25" s="103"/>
      <c r="AW25" s="12"/>
      <c r="AX25" s="126" t="s">
        <v>374</v>
      </c>
      <c r="AY25" s="103">
        <v>30</v>
      </c>
      <c r="AZ25" s="103"/>
      <c r="BA25" s="103"/>
      <c r="BB25" s="12">
        <v>1</v>
      </c>
      <c r="BC25" s="126" t="s">
        <v>245</v>
      </c>
      <c r="BD25" s="103">
        <v>50</v>
      </c>
      <c r="BE25" s="103"/>
      <c r="BF25" s="103"/>
      <c r="BG25" s="103"/>
      <c r="BH25" s="126" t="s">
        <v>374</v>
      </c>
      <c r="BI25" s="103">
        <v>5</v>
      </c>
      <c r="BJ25" s="103"/>
      <c r="BK25" s="103"/>
      <c r="BL25" s="103"/>
      <c r="BM25" s="126" t="s">
        <v>245</v>
      </c>
      <c r="BN25" s="103">
        <v>65</v>
      </c>
      <c r="BO25" s="103"/>
      <c r="BP25" s="103"/>
      <c r="BQ25" s="103"/>
      <c r="BR25" s="126" t="s">
        <v>374</v>
      </c>
      <c r="BS25" s="103">
        <v>25</v>
      </c>
      <c r="BT25" s="103"/>
      <c r="BU25" s="103"/>
      <c r="BV25" s="103"/>
      <c r="BW25" s="126" t="s">
        <v>245</v>
      </c>
      <c r="BX25" s="103">
        <v>70</v>
      </c>
      <c r="BY25" s="103"/>
      <c r="BZ25" s="103"/>
      <c r="CA25" s="103"/>
      <c r="CB25" s="126" t="s">
        <v>245</v>
      </c>
      <c r="CC25" s="103">
        <v>70</v>
      </c>
      <c r="CD25" s="103"/>
      <c r="CE25" s="103"/>
      <c r="CF25" s="103"/>
      <c r="CG25" s="126" t="s">
        <v>245</v>
      </c>
      <c r="CH25" s="103"/>
      <c r="CI25" s="103"/>
      <c r="CJ25" s="103"/>
      <c r="CK25" s="103"/>
      <c r="CL25" s="126" t="s">
        <v>245</v>
      </c>
      <c r="CM25" s="103">
        <v>70</v>
      </c>
      <c r="CN25" s="103"/>
      <c r="CO25" s="103"/>
      <c r="CP25" s="103"/>
      <c r="CQ25" s="126"/>
      <c r="CR25" s="103"/>
      <c r="CS25" s="103"/>
      <c r="CT25" s="103"/>
      <c r="CU25" s="103"/>
      <c r="CV25" s="126" t="s">
        <v>374</v>
      </c>
      <c r="CW25" s="103">
        <v>20</v>
      </c>
      <c r="CX25" s="103"/>
      <c r="CY25" s="103"/>
      <c r="CZ25" s="103">
        <v>1</v>
      </c>
      <c r="DA25" s="126" t="s">
        <v>374</v>
      </c>
      <c r="DB25" s="103">
        <v>40</v>
      </c>
      <c r="DC25" s="103"/>
      <c r="DD25" s="103"/>
      <c r="DE25" s="103"/>
      <c r="DF25" s="126" t="s">
        <v>374</v>
      </c>
      <c r="DG25" s="103">
        <v>10</v>
      </c>
      <c r="DH25" s="103"/>
      <c r="DI25" s="103"/>
      <c r="DJ25" s="103"/>
      <c r="DK25" s="126" t="s">
        <v>245</v>
      </c>
      <c r="DL25" s="103">
        <v>65</v>
      </c>
      <c r="DM25" s="103"/>
      <c r="DN25" s="103"/>
      <c r="DO25" s="103"/>
      <c r="DP25" s="126" t="s">
        <v>245</v>
      </c>
      <c r="DQ25" s="103">
        <v>65</v>
      </c>
      <c r="DR25" s="103"/>
      <c r="DS25" s="103"/>
      <c r="DT25" s="103"/>
      <c r="DU25" s="126" t="s">
        <v>374</v>
      </c>
      <c r="DV25" s="103">
        <v>25</v>
      </c>
      <c r="DW25" s="103"/>
      <c r="DX25" s="103"/>
      <c r="DY25" s="103"/>
      <c r="DZ25" s="126" t="s">
        <v>374</v>
      </c>
      <c r="EA25" s="103">
        <v>25</v>
      </c>
      <c r="EB25" s="103"/>
      <c r="EC25" s="103"/>
      <c r="ED25" s="103"/>
      <c r="EE25" s="126" t="s">
        <v>245</v>
      </c>
      <c r="EF25" s="103">
        <v>60</v>
      </c>
      <c r="EG25" s="103"/>
      <c r="EH25" s="103"/>
      <c r="EI25" s="103"/>
      <c r="EJ25" s="126" t="s">
        <v>245</v>
      </c>
      <c r="EK25" s="103">
        <v>70</v>
      </c>
      <c r="EL25" s="103"/>
      <c r="EM25" s="103"/>
      <c r="EN25" s="103"/>
      <c r="EO25" s="126"/>
      <c r="EP25" s="103"/>
      <c r="EQ25" s="103"/>
      <c r="ER25" s="103"/>
      <c r="ES25" s="103"/>
      <c r="ET25" s="126" t="s">
        <v>245</v>
      </c>
      <c r="EU25" s="103">
        <v>50</v>
      </c>
      <c r="EV25" s="103" t="s">
        <v>41</v>
      </c>
      <c r="EW25" s="103"/>
      <c r="EX25" s="103">
        <v>1</v>
      </c>
      <c r="EY25" s="126" t="s">
        <v>245</v>
      </c>
      <c r="EZ25" s="103">
        <v>65</v>
      </c>
      <c r="FA25" s="103"/>
      <c r="FB25" s="103"/>
      <c r="FC25" s="103"/>
      <c r="FD25" s="126" t="s">
        <v>45</v>
      </c>
      <c r="FE25" s="103"/>
      <c r="FF25" s="103"/>
      <c r="FG25" s="103"/>
      <c r="FH25" s="103"/>
      <c r="FI25" s="126" t="s">
        <v>245</v>
      </c>
      <c r="FJ25" s="103">
        <v>40</v>
      </c>
      <c r="FK25" s="103"/>
      <c r="FL25" s="103"/>
      <c r="FM25" s="103">
        <v>1</v>
      </c>
      <c r="FN25" s="126" t="s">
        <v>245</v>
      </c>
      <c r="FO25" s="103">
        <v>40</v>
      </c>
      <c r="FP25" s="103"/>
      <c r="FQ25" s="103"/>
      <c r="FR25" s="103"/>
      <c r="FS25" s="126" t="s">
        <v>374</v>
      </c>
      <c r="FT25" s="103">
        <v>20</v>
      </c>
      <c r="FU25" s="103"/>
      <c r="FV25" s="103"/>
      <c r="FW25" s="103"/>
      <c r="FX25" s="126" t="s">
        <v>245</v>
      </c>
      <c r="FY25" s="103">
        <v>70</v>
      </c>
      <c r="FZ25" s="103"/>
      <c r="GA25" s="103"/>
      <c r="GB25" s="103"/>
      <c r="GC25" s="126" t="s">
        <v>374</v>
      </c>
      <c r="GD25" s="103">
        <v>35</v>
      </c>
      <c r="GE25" s="103"/>
      <c r="GF25" s="103"/>
      <c r="GG25" s="103"/>
    </row>
    <row r="26" spans="1:189" ht="14.25" x14ac:dyDescent="0.2">
      <c r="A26" s="60" t="s">
        <v>41</v>
      </c>
      <c r="B26" s="137" t="s">
        <v>455</v>
      </c>
      <c r="C26" s="143">
        <f>VLOOKUP(B26,'PRESENZE ALLENAMENTI'!$D$4:$F$34,3,0)</f>
        <v>20</v>
      </c>
      <c r="D26" s="144">
        <f t="shared" si="10"/>
        <v>46.5</v>
      </c>
      <c r="E26" s="144">
        <f t="shared" si="5"/>
        <v>930</v>
      </c>
      <c r="F26" s="144">
        <f t="shared" si="6"/>
        <v>48.94736842105263</v>
      </c>
      <c r="G26" s="143">
        <f t="shared" si="0"/>
        <v>13</v>
      </c>
      <c r="H26" s="143">
        <f t="shared" si="1"/>
        <v>6</v>
      </c>
      <c r="I26" s="143">
        <f t="shared" si="7"/>
        <v>1</v>
      </c>
      <c r="J26" s="144"/>
      <c r="K26" s="144">
        <f t="shared" si="8"/>
        <v>1</v>
      </c>
      <c r="L26" s="145">
        <f t="shared" si="2"/>
        <v>3</v>
      </c>
      <c r="M26" s="145">
        <f t="shared" si="3"/>
        <v>0</v>
      </c>
      <c r="N26" s="143">
        <f t="shared" si="4"/>
        <v>0</v>
      </c>
      <c r="O26" s="124"/>
      <c r="P26" s="124"/>
      <c r="Q26" s="12"/>
      <c r="R26" s="12"/>
      <c r="S26" s="12"/>
      <c r="T26" s="126"/>
      <c r="U26" s="12"/>
      <c r="V26" s="103"/>
      <c r="W26" s="103"/>
      <c r="X26" s="103"/>
      <c r="Y26" s="126"/>
      <c r="Z26" s="103"/>
      <c r="AA26" s="103"/>
      <c r="AB26" s="103"/>
      <c r="AC26" s="103"/>
      <c r="AD26" s="126"/>
      <c r="AE26" s="103"/>
      <c r="AF26" s="103"/>
      <c r="AG26" s="103"/>
      <c r="AH26" s="103"/>
      <c r="AI26" s="126"/>
      <c r="AJ26" s="103"/>
      <c r="AK26" s="103"/>
      <c r="AL26" s="103"/>
      <c r="AM26" s="103"/>
      <c r="AN26" s="126"/>
      <c r="AO26" s="103"/>
      <c r="AP26" s="103"/>
      <c r="AQ26" s="103"/>
      <c r="AR26" s="103"/>
      <c r="AS26" s="126"/>
      <c r="AT26" s="103"/>
      <c r="AU26" s="103"/>
      <c r="AV26" s="103"/>
      <c r="AW26" s="12"/>
      <c r="AX26" s="126"/>
      <c r="AY26" s="103"/>
      <c r="AZ26" s="103"/>
      <c r="BA26" s="103"/>
      <c r="BB26" s="12"/>
      <c r="BC26" s="126"/>
      <c r="BD26" s="103"/>
      <c r="BE26" s="103"/>
      <c r="BF26" s="103"/>
      <c r="BG26" s="103"/>
      <c r="BH26" s="126" t="s">
        <v>245</v>
      </c>
      <c r="BI26" s="103">
        <v>35</v>
      </c>
      <c r="BJ26" s="103"/>
      <c r="BK26" s="103"/>
      <c r="BL26" s="103"/>
      <c r="BM26" s="126" t="s">
        <v>245</v>
      </c>
      <c r="BN26" s="103">
        <v>70</v>
      </c>
      <c r="BO26" s="103"/>
      <c r="BP26" s="103"/>
      <c r="BQ26" s="103"/>
      <c r="BR26" s="126" t="s">
        <v>245</v>
      </c>
      <c r="BS26" s="103">
        <v>70</v>
      </c>
      <c r="BT26" s="103" t="s">
        <v>41</v>
      </c>
      <c r="BU26" s="103"/>
      <c r="BV26" s="103"/>
      <c r="BW26" s="126" t="s">
        <v>245</v>
      </c>
      <c r="BX26" s="103">
        <v>45</v>
      </c>
      <c r="BY26" s="103"/>
      <c r="BZ26" s="103"/>
      <c r="CA26" s="103"/>
      <c r="CB26" s="126"/>
      <c r="CC26" s="103"/>
      <c r="CD26" s="103"/>
      <c r="CE26" s="103"/>
      <c r="CF26" s="103"/>
      <c r="CG26" s="126" t="s">
        <v>245</v>
      </c>
      <c r="CH26" s="103"/>
      <c r="CI26" s="103"/>
      <c r="CJ26" s="103"/>
      <c r="CK26" s="103"/>
      <c r="CL26" s="126" t="s">
        <v>245</v>
      </c>
      <c r="CM26" s="103">
        <v>60</v>
      </c>
      <c r="CN26" s="103" t="s">
        <v>41</v>
      </c>
      <c r="CO26" s="103"/>
      <c r="CP26" s="103"/>
      <c r="CQ26" s="126" t="s">
        <v>45</v>
      </c>
      <c r="CR26" s="103"/>
      <c r="CS26" s="103"/>
      <c r="CT26" s="103"/>
      <c r="CU26" s="103"/>
      <c r="CV26" s="126"/>
      <c r="CW26" s="103"/>
      <c r="CX26" s="103"/>
      <c r="CY26" s="103"/>
      <c r="CZ26" s="103"/>
      <c r="DA26" s="126" t="s">
        <v>374</v>
      </c>
      <c r="DB26" s="103">
        <v>40</v>
      </c>
      <c r="DC26" s="103"/>
      <c r="DD26" s="103"/>
      <c r="DE26" s="103"/>
      <c r="DF26" s="126"/>
      <c r="DG26" s="103"/>
      <c r="DH26" s="103"/>
      <c r="DI26" s="103"/>
      <c r="DJ26" s="103"/>
      <c r="DK26" s="126" t="s">
        <v>245</v>
      </c>
      <c r="DL26" s="103">
        <v>70</v>
      </c>
      <c r="DM26" s="103" t="s">
        <v>41</v>
      </c>
      <c r="DN26" s="103"/>
      <c r="DO26" s="103"/>
      <c r="DP26" s="126" t="s">
        <v>245</v>
      </c>
      <c r="DQ26" s="103">
        <v>70</v>
      </c>
      <c r="DR26" s="103"/>
      <c r="DS26" s="103"/>
      <c r="DT26" s="103"/>
      <c r="DU26" s="126" t="s">
        <v>245</v>
      </c>
      <c r="DV26" s="103">
        <v>70</v>
      </c>
      <c r="DW26" s="103"/>
      <c r="DX26" s="103"/>
      <c r="DY26" s="103"/>
      <c r="DZ26" s="126" t="s">
        <v>245</v>
      </c>
      <c r="EA26" s="103">
        <v>40</v>
      </c>
      <c r="EB26" s="103"/>
      <c r="EC26" s="103"/>
      <c r="ED26" s="103"/>
      <c r="EE26" s="126"/>
      <c r="EF26" s="103"/>
      <c r="EG26" s="103"/>
      <c r="EH26" s="103"/>
      <c r="EI26" s="103"/>
      <c r="EJ26" s="126"/>
      <c r="EK26" s="103"/>
      <c r="EL26" s="103"/>
      <c r="EM26" s="103"/>
      <c r="EN26" s="103"/>
      <c r="EO26" s="126"/>
      <c r="EP26" s="103"/>
      <c r="EQ26" s="103"/>
      <c r="ER26" s="103"/>
      <c r="ES26" s="103"/>
      <c r="ET26" s="126" t="s">
        <v>374</v>
      </c>
      <c r="EU26" s="103">
        <v>30</v>
      </c>
      <c r="EV26" s="103"/>
      <c r="EW26" s="103"/>
      <c r="EX26" s="103"/>
      <c r="EY26" s="126" t="s">
        <v>374</v>
      </c>
      <c r="EZ26" s="103">
        <v>25</v>
      </c>
      <c r="FA26" s="103"/>
      <c r="FB26" s="103"/>
      <c r="FC26" s="103"/>
      <c r="FD26" s="126" t="s">
        <v>245</v>
      </c>
      <c r="FE26" s="103">
        <v>70</v>
      </c>
      <c r="FF26" s="103"/>
      <c r="FG26" s="103"/>
      <c r="FH26" s="103"/>
      <c r="FI26" s="126" t="s">
        <v>374</v>
      </c>
      <c r="FJ26" s="103">
        <v>35</v>
      </c>
      <c r="FK26" s="103"/>
      <c r="FL26" s="103"/>
      <c r="FM26" s="103">
        <v>1</v>
      </c>
      <c r="FN26" s="126" t="s">
        <v>245</v>
      </c>
      <c r="FO26" s="103">
        <v>60</v>
      </c>
      <c r="FP26" s="103"/>
      <c r="FQ26" s="103"/>
      <c r="FR26" s="103"/>
      <c r="FS26" s="126" t="s">
        <v>374</v>
      </c>
      <c r="FT26" s="103">
        <v>35</v>
      </c>
      <c r="FU26" s="299" t="s">
        <v>689</v>
      </c>
      <c r="FV26" s="103"/>
      <c r="FW26" s="103"/>
      <c r="FX26" s="126" t="s">
        <v>374</v>
      </c>
      <c r="FY26" s="103">
        <v>35</v>
      </c>
      <c r="FZ26" s="103"/>
      <c r="GA26" s="103"/>
      <c r="GB26" s="103"/>
      <c r="GC26" s="126" t="s">
        <v>245</v>
      </c>
      <c r="GD26" s="103">
        <v>70</v>
      </c>
      <c r="GE26" s="103"/>
      <c r="GF26" s="103"/>
      <c r="GG26" s="103"/>
    </row>
    <row r="27" spans="1:189" ht="14.25" x14ac:dyDescent="0.2">
      <c r="A27" s="60" t="s">
        <v>41</v>
      </c>
      <c r="B27" s="137" t="s">
        <v>512</v>
      </c>
      <c r="C27" s="143">
        <f>VLOOKUP(B27,'PRESENZE ALLENAMENTI'!$D$4:$F$34,3,0)</f>
        <v>12</v>
      </c>
      <c r="D27" s="144">
        <f>E27/C27</f>
        <v>9.1666666666666661</v>
      </c>
      <c r="E27" s="144">
        <f t="shared" si="5"/>
        <v>110</v>
      </c>
      <c r="F27" s="144">
        <f t="shared" si="6"/>
        <v>15.714285714285714</v>
      </c>
      <c r="G27" s="143">
        <f t="shared" si="0"/>
        <v>0</v>
      </c>
      <c r="H27" s="143">
        <f t="shared" si="1"/>
        <v>7</v>
      </c>
      <c r="I27" s="143">
        <f t="shared" si="7"/>
        <v>2</v>
      </c>
      <c r="J27" s="144"/>
      <c r="K27" s="144">
        <f t="shared" si="8"/>
        <v>0</v>
      </c>
      <c r="L27" s="145">
        <f t="shared" si="2"/>
        <v>1</v>
      </c>
      <c r="M27" s="145">
        <f t="shared" si="3"/>
        <v>0</v>
      </c>
      <c r="N27" s="143">
        <f t="shared" si="4"/>
        <v>0</v>
      </c>
      <c r="O27" s="124"/>
      <c r="P27" s="124"/>
      <c r="Q27" s="12"/>
      <c r="R27" s="12"/>
      <c r="S27" s="12"/>
      <c r="T27" s="126"/>
      <c r="U27" s="12"/>
      <c r="V27" s="103"/>
      <c r="W27" s="103"/>
      <c r="X27" s="103"/>
      <c r="Y27" s="126"/>
      <c r="Z27" s="103"/>
      <c r="AA27" s="103"/>
      <c r="AB27" s="103"/>
      <c r="AC27" s="103"/>
      <c r="AD27" s="126"/>
      <c r="AE27" s="103"/>
      <c r="AF27" s="103"/>
      <c r="AG27" s="103"/>
      <c r="AH27" s="103"/>
      <c r="AI27" s="126"/>
      <c r="AJ27" s="103"/>
      <c r="AK27" s="103"/>
      <c r="AL27" s="103"/>
      <c r="AM27" s="103"/>
      <c r="AN27" s="126"/>
      <c r="AO27" s="103"/>
      <c r="AP27" s="103"/>
      <c r="AQ27" s="103"/>
      <c r="AR27" s="103"/>
      <c r="AS27" s="126"/>
      <c r="AT27" s="103"/>
      <c r="AU27" s="103"/>
      <c r="AV27" s="103"/>
      <c r="AW27" s="173"/>
      <c r="AX27" s="126"/>
      <c r="AY27" s="103"/>
      <c r="AZ27" s="103"/>
      <c r="BA27" s="103"/>
      <c r="BB27" s="12"/>
      <c r="BC27" s="126"/>
      <c r="BD27" s="103"/>
      <c r="BE27" s="103"/>
      <c r="BF27" s="103"/>
      <c r="BG27" s="103"/>
      <c r="BH27" s="126"/>
      <c r="BI27" s="103"/>
      <c r="BJ27" s="103"/>
      <c r="BK27" s="103"/>
      <c r="BL27" s="103"/>
      <c r="BM27" s="126"/>
      <c r="BN27" s="103"/>
      <c r="BO27" s="103"/>
      <c r="BP27" s="103"/>
      <c r="BQ27" s="103"/>
      <c r="BR27" s="126"/>
      <c r="BS27" s="103"/>
      <c r="BT27" s="103"/>
      <c r="BU27" s="103"/>
      <c r="BV27" s="103"/>
      <c r="BW27" s="126"/>
      <c r="BX27" s="103"/>
      <c r="BY27" s="103"/>
      <c r="BZ27" s="103"/>
      <c r="CA27" s="103"/>
      <c r="CB27" s="126"/>
      <c r="CC27" s="103"/>
      <c r="CD27" s="103"/>
      <c r="CE27" s="103"/>
      <c r="CF27" s="103"/>
      <c r="CG27" s="126"/>
      <c r="CH27" s="103"/>
      <c r="CI27" s="103"/>
      <c r="CJ27" s="103"/>
      <c r="CK27" s="103"/>
      <c r="CL27" s="126"/>
      <c r="CM27" s="103"/>
      <c r="CN27" s="103"/>
      <c r="CO27" s="103"/>
      <c r="CP27" s="103"/>
      <c r="CQ27" s="126" t="s">
        <v>374</v>
      </c>
      <c r="CR27" s="103">
        <v>10</v>
      </c>
      <c r="CS27" s="103"/>
      <c r="CT27" s="103"/>
      <c r="CU27" s="103"/>
      <c r="CV27" s="126" t="s">
        <v>374</v>
      </c>
      <c r="CW27" s="103">
        <v>15</v>
      </c>
      <c r="CX27" s="103" t="s">
        <v>41</v>
      </c>
      <c r="CY27" s="103"/>
      <c r="CZ27" s="103"/>
      <c r="DA27" s="126" t="s">
        <v>374</v>
      </c>
      <c r="DB27" s="103">
        <v>20</v>
      </c>
      <c r="DC27" s="103"/>
      <c r="DD27" s="103"/>
      <c r="DE27" s="103"/>
      <c r="DF27" s="126"/>
      <c r="DG27" s="103"/>
      <c r="DH27" s="103"/>
      <c r="DI27" s="103"/>
      <c r="DJ27" s="103"/>
      <c r="DK27" s="126"/>
      <c r="DL27" s="103"/>
      <c r="DM27" s="103"/>
      <c r="DN27" s="103"/>
      <c r="DO27" s="103"/>
      <c r="DP27" s="126" t="s">
        <v>374</v>
      </c>
      <c r="DQ27" s="103">
        <v>15</v>
      </c>
      <c r="DR27" s="103"/>
      <c r="DS27" s="103"/>
      <c r="DT27" s="103"/>
      <c r="DU27" s="126"/>
      <c r="DV27" s="103"/>
      <c r="DW27" s="103"/>
      <c r="DX27" s="103"/>
      <c r="DY27" s="103"/>
      <c r="DZ27" s="126"/>
      <c r="EA27" s="103"/>
      <c r="EB27" s="103"/>
      <c r="EC27" s="103"/>
      <c r="ED27" s="103"/>
      <c r="EE27" s="126"/>
      <c r="EF27" s="103"/>
      <c r="EG27" s="103"/>
      <c r="EH27" s="103"/>
      <c r="EI27" s="103"/>
      <c r="EJ27" s="126" t="s">
        <v>374</v>
      </c>
      <c r="EK27" s="103">
        <v>25</v>
      </c>
      <c r="EL27" s="103"/>
      <c r="EM27" s="103"/>
      <c r="EN27" s="103"/>
      <c r="EO27" s="126"/>
      <c r="EP27" s="103"/>
      <c r="EQ27" s="103"/>
      <c r="ER27" s="103"/>
      <c r="ES27" s="103"/>
      <c r="ET27" s="126" t="s">
        <v>374</v>
      </c>
      <c r="EU27" s="103">
        <v>10</v>
      </c>
      <c r="EV27" s="103"/>
      <c r="EW27" s="103"/>
      <c r="EX27" s="103"/>
      <c r="EY27" s="126"/>
      <c r="EZ27" s="103"/>
      <c r="FA27" s="103"/>
      <c r="FB27" s="103"/>
      <c r="FC27" s="103"/>
      <c r="FD27" s="126" t="s">
        <v>45</v>
      </c>
      <c r="FE27" s="103"/>
      <c r="FF27" s="103"/>
      <c r="FG27" s="103"/>
      <c r="FH27" s="103"/>
      <c r="FI27" s="126"/>
      <c r="FJ27" s="103"/>
      <c r="FK27" s="103"/>
      <c r="FL27" s="103"/>
      <c r="FM27" s="103"/>
      <c r="FN27" s="126" t="s">
        <v>45</v>
      </c>
      <c r="FO27" s="103"/>
      <c r="FP27" s="103"/>
      <c r="FQ27" s="103"/>
      <c r="FR27" s="103"/>
      <c r="FS27" s="126" t="s">
        <v>374</v>
      </c>
      <c r="FT27" s="103">
        <v>15</v>
      </c>
      <c r="FU27" s="103"/>
      <c r="FV27" s="103"/>
      <c r="FW27" s="103"/>
      <c r="FX27" s="126"/>
      <c r="FY27" s="103"/>
      <c r="FZ27" s="103"/>
      <c r="GA27" s="103"/>
      <c r="GB27" s="103"/>
      <c r="GC27" s="126" t="s">
        <v>45</v>
      </c>
      <c r="GD27" s="103"/>
      <c r="GE27" s="103"/>
      <c r="GF27" s="103"/>
      <c r="GG27" s="103"/>
    </row>
    <row r="28" spans="1:189" ht="14.25" x14ac:dyDescent="0.2">
      <c r="A28" s="60" t="s">
        <v>41</v>
      </c>
      <c r="B28" s="138" t="s">
        <v>28</v>
      </c>
      <c r="C28" s="143">
        <f>VLOOKUP(B28,'PRESENZE ALLENAMENTI'!$D$4:$F$34,3,0)</f>
        <v>35</v>
      </c>
      <c r="D28" s="144">
        <f t="shared" si="10"/>
        <v>21.285714285714285</v>
      </c>
      <c r="E28" s="144">
        <f t="shared" si="5"/>
        <v>745</v>
      </c>
      <c r="F28" s="144">
        <f t="shared" si="6"/>
        <v>39.210526315789473</v>
      </c>
      <c r="G28" s="143">
        <f t="shared" si="0"/>
        <v>12</v>
      </c>
      <c r="H28" s="143">
        <f t="shared" si="1"/>
        <v>7</v>
      </c>
      <c r="I28" s="143">
        <f t="shared" si="7"/>
        <v>1</v>
      </c>
      <c r="J28" s="143"/>
      <c r="K28" s="144">
        <f t="shared" si="8"/>
        <v>2</v>
      </c>
      <c r="L28" s="145">
        <f t="shared" si="2"/>
        <v>0</v>
      </c>
      <c r="M28" s="145">
        <f t="shared" si="3"/>
        <v>0</v>
      </c>
      <c r="N28" s="143">
        <f t="shared" si="4"/>
        <v>0</v>
      </c>
      <c r="O28" s="124"/>
      <c r="P28" s="124"/>
      <c r="Q28" s="12"/>
      <c r="R28" s="12"/>
      <c r="S28" s="12"/>
      <c r="T28" s="126" t="s">
        <v>245</v>
      </c>
      <c r="U28" s="12"/>
      <c r="V28" s="103"/>
      <c r="W28" s="103"/>
      <c r="X28" s="103"/>
      <c r="Y28" s="126" t="s">
        <v>245</v>
      </c>
      <c r="Z28" s="103"/>
      <c r="AA28" s="103"/>
      <c r="AB28" s="103"/>
      <c r="AC28" s="103"/>
      <c r="AD28" s="126" t="s">
        <v>245</v>
      </c>
      <c r="AE28" s="103"/>
      <c r="AF28" s="103"/>
      <c r="AG28" s="103"/>
      <c r="AH28" s="103"/>
      <c r="AI28" s="126"/>
      <c r="AJ28" s="103"/>
      <c r="AK28" s="103"/>
      <c r="AL28" s="103"/>
      <c r="AM28" s="103"/>
      <c r="AN28" s="126" t="s">
        <v>245</v>
      </c>
      <c r="AO28" s="103">
        <v>45</v>
      </c>
      <c r="AP28" s="103"/>
      <c r="AQ28" s="103"/>
      <c r="AR28" s="103"/>
      <c r="AS28" s="126"/>
      <c r="AT28" s="103"/>
      <c r="AU28" s="103"/>
      <c r="AV28" s="103"/>
      <c r="AW28" s="103"/>
      <c r="AX28" s="126"/>
      <c r="AY28" s="103"/>
      <c r="AZ28" s="103"/>
      <c r="BA28" s="103"/>
      <c r="BB28" s="12"/>
      <c r="BC28" s="126"/>
      <c r="BD28" s="103"/>
      <c r="BE28" s="103"/>
      <c r="BF28" s="103"/>
      <c r="BG28" s="103"/>
      <c r="BH28" s="126" t="s">
        <v>374</v>
      </c>
      <c r="BI28" s="103">
        <v>35</v>
      </c>
      <c r="BJ28" s="103"/>
      <c r="BK28" s="103"/>
      <c r="BL28" s="103"/>
      <c r="BM28" s="126" t="s">
        <v>374</v>
      </c>
      <c r="BN28" s="103">
        <v>15</v>
      </c>
      <c r="BO28" s="103"/>
      <c r="BP28" s="103"/>
      <c r="BQ28" s="103"/>
      <c r="BR28" s="126"/>
      <c r="BS28" s="103"/>
      <c r="BT28" s="103"/>
      <c r="BU28" s="103"/>
      <c r="BV28" s="103"/>
      <c r="BW28" s="126" t="s">
        <v>374</v>
      </c>
      <c r="BX28" s="103">
        <v>30</v>
      </c>
      <c r="BY28" s="103"/>
      <c r="BZ28" s="103"/>
      <c r="CA28" s="103"/>
      <c r="CB28" s="126" t="s">
        <v>245</v>
      </c>
      <c r="CC28" s="103">
        <v>45</v>
      </c>
      <c r="CD28" s="103"/>
      <c r="CE28" s="103"/>
      <c r="CF28" s="103"/>
      <c r="CG28" s="126"/>
      <c r="CH28" s="103"/>
      <c r="CI28" s="103"/>
      <c r="CJ28" s="103"/>
      <c r="CK28" s="103"/>
      <c r="CL28" s="126"/>
      <c r="CM28" s="103"/>
      <c r="CN28" s="103"/>
      <c r="CO28" s="103"/>
      <c r="CP28" s="103"/>
      <c r="CQ28" s="126" t="s">
        <v>245</v>
      </c>
      <c r="CR28" s="103">
        <v>35</v>
      </c>
      <c r="CS28" s="103"/>
      <c r="CT28" s="103"/>
      <c r="CU28" s="103"/>
      <c r="CV28" s="126" t="s">
        <v>245</v>
      </c>
      <c r="CW28" s="103">
        <v>35</v>
      </c>
      <c r="CX28" s="103"/>
      <c r="CY28" s="103"/>
      <c r="CZ28" s="103"/>
      <c r="DA28" s="126" t="s">
        <v>245</v>
      </c>
      <c r="DB28" s="103">
        <v>55</v>
      </c>
      <c r="DC28" s="103"/>
      <c r="DD28" s="103"/>
      <c r="DE28" s="103">
        <v>1</v>
      </c>
      <c r="DF28" s="126"/>
      <c r="DG28" s="103"/>
      <c r="DH28" s="103"/>
      <c r="DI28" s="103"/>
      <c r="DJ28" s="103"/>
      <c r="DK28" s="126" t="s">
        <v>374</v>
      </c>
      <c r="DL28" s="103">
        <v>25</v>
      </c>
      <c r="DM28" s="103"/>
      <c r="DN28" s="103"/>
      <c r="DO28" s="103"/>
      <c r="DP28" s="126"/>
      <c r="DQ28" s="103"/>
      <c r="DR28" s="103"/>
      <c r="DS28" s="103"/>
      <c r="DT28" s="103"/>
      <c r="DU28" s="126" t="s">
        <v>245</v>
      </c>
      <c r="DV28" s="103">
        <v>55</v>
      </c>
      <c r="DW28" s="103"/>
      <c r="DX28" s="103"/>
      <c r="DY28" s="103"/>
      <c r="DZ28" s="126" t="s">
        <v>245</v>
      </c>
      <c r="EA28" s="103">
        <v>55</v>
      </c>
      <c r="EB28" s="103"/>
      <c r="EC28" s="103"/>
      <c r="ED28" s="103"/>
      <c r="EE28" s="126" t="s">
        <v>245</v>
      </c>
      <c r="EF28" s="103">
        <v>50</v>
      </c>
      <c r="EG28" s="103"/>
      <c r="EH28" s="103"/>
      <c r="EI28" s="103">
        <v>1</v>
      </c>
      <c r="EJ28" s="126" t="s">
        <v>374</v>
      </c>
      <c r="EK28" s="103">
        <v>25</v>
      </c>
      <c r="EL28" s="103"/>
      <c r="EM28" s="103"/>
      <c r="EN28" s="103"/>
      <c r="EO28" s="126"/>
      <c r="EP28" s="103"/>
      <c r="EQ28" s="103"/>
      <c r="ER28" s="103"/>
      <c r="ES28" s="103"/>
      <c r="ET28" s="126" t="s">
        <v>245</v>
      </c>
      <c r="EU28" s="103">
        <v>65</v>
      </c>
      <c r="EV28" s="103"/>
      <c r="EW28" s="103"/>
      <c r="EX28" s="103"/>
      <c r="EY28" s="126" t="s">
        <v>245</v>
      </c>
      <c r="EZ28" s="103">
        <v>50</v>
      </c>
      <c r="FA28" s="103"/>
      <c r="FB28" s="103"/>
      <c r="FC28" s="103"/>
      <c r="FD28" s="126" t="s">
        <v>374</v>
      </c>
      <c r="FE28" s="103">
        <v>20</v>
      </c>
      <c r="FF28" s="103"/>
      <c r="FG28" s="103"/>
      <c r="FH28" s="103"/>
      <c r="FI28" s="126" t="s">
        <v>245</v>
      </c>
      <c r="FJ28" s="103">
        <v>35</v>
      </c>
      <c r="FK28" s="103"/>
      <c r="FL28" s="103"/>
      <c r="FM28" s="103"/>
      <c r="FN28" s="126" t="s">
        <v>374</v>
      </c>
      <c r="FO28" s="103">
        <v>35</v>
      </c>
      <c r="FP28" s="103"/>
      <c r="FQ28" s="103"/>
      <c r="FR28" s="103"/>
      <c r="FS28" s="126" t="s">
        <v>245</v>
      </c>
      <c r="FT28" s="103">
        <v>35</v>
      </c>
      <c r="FU28" s="103"/>
      <c r="FV28" s="103"/>
      <c r="FW28" s="103"/>
      <c r="FX28" s="126" t="s">
        <v>45</v>
      </c>
      <c r="FY28" s="103"/>
      <c r="FZ28" s="103"/>
      <c r="GA28" s="103"/>
      <c r="GB28" s="103"/>
      <c r="GC28" s="126" t="s">
        <v>45</v>
      </c>
      <c r="GD28" s="103"/>
      <c r="GE28" s="103"/>
      <c r="GF28" s="103"/>
      <c r="GG28" s="103"/>
    </row>
    <row r="29" spans="1:189" ht="14.25" x14ac:dyDescent="0.2">
      <c r="A29" s="60" t="s">
        <v>41</v>
      </c>
      <c r="B29" s="138" t="s">
        <v>407</v>
      </c>
      <c r="C29" s="143">
        <f>VLOOKUP(B29,'PRESENZE ALLENAMENTI'!$D$4:$F$34,3,0)</f>
        <v>7</v>
      </c>
      <c r="D29" s="144">
        <f t="shared" si="10"/>
        <v>102.14285714285714</v>
      </c>
      <c r="E29" s="144">
        <f t="shared" si="5"/>
        <v>715</v>
      </c>
      <c r="F29" s="144">
        <f t="shared" si="6"/>
        <v>51.071428571428569</v>
      </c>
      <c r="G29" s="143">
        <f t="shared" si="0"/>
        <v>10</v>
      </c>
      <c r="H29" s="143">
        <f t="shared" si="1"/>
        <v>4</v>
      </c>
      <c r="I29" s="143">
        <f t="shared" si="7"/>
        <v>0</v>
      </c>
      <c r="J29" s="143"/>
      <c r="K29" s="144">
        <f t="shared" si="8"/>
        <v>0</v>
      </c>
      <c r="L29" s="145">
        <f t="shared" si="2"/>
        <v>4</v>
      </c>
      <c r="M29" s="145">
        <f t="shared" si="3"/>
        <v>0</v>
      </c>
      <c r="N29" s="143">
        <f t="shared" si="4"/>
        <v>0</v>
      </c>
      <c r="O29" s="124"/>
      <c r="P29" s="124"/>
      <c r="Q29" s="12"/>
      <c r="R29" s="12"/>
      <c r="S29" s="12"/>
      <c r="T29" s="126"/>
      <c r="U29" s="12"/>
      <c r="V29" s="103"/>
      <c r="W29" s="103"/>
      <c r="X29" s="103"/>
      <c r="Y29" s="126"/>
      <c r="Z29" s="103"/>
      <c r="AA29" s="103"/>
      <c r="AB29" s="103"/>
      <c r="AC29" s="103"/>
      <c r="AD29" s="126"/>
      <c r="AE29" s="103"/>
      <c r="AF29" s="103"/>
      <c r="AG29" s="103"/>
      <c r="AH29" s="103"/>
      <c r="AI29" s="126"/>
      <c r="AJ29" s="103"/>
      <c r="AK29" s="103"/>
      <c r="AL29" s="103"/>
      <c r="AM29" s="103"/>
      <c r="AN29" s="126"/>
      <c r="AO29" s="103"/>
      <c r="AP29" s="103"/>
      <c r="AQ29" s="103"/>
      <c r="AR29" s="103"/>
      <c r="AS29" s="126" t="s">
        <v>374</v>
      </c>
      <c r="AT29" s="103">
        <v>30</v>
      </c>
      <c r="AU29" s="103" t="s">
        <v>41</v>
      </c>
      <c r="AV29" s="103"/>
      <c r="AW29" s="103"/>
      <c r="AX29" s="126" t="s">
        <v>245</v>
      </c>
      <c r="AY29" s="103">
        <v>70</v>
      </c>
      <c r="AZ29" s="103"/>
      <c r="BA29" s="103"/>
      <c r="BB29" s="12"/>
      <c r="BC29" s="126" t="s">
        <v>245</v>
      </c>
      <c r="BD29" s="103">
        <v>70</v>
      </c>
      <c r="BE29" s="103"/>
      <c r="BF29" s="103"/>
      <c r="BG29" s="103"/>
      <c r="BH29" s="126" t="s">
        <v>245</v>
      </c>
      <c r="BI29" s="103">
        <v>70</v>
      </c>
      <c r="BJ29" s="103"/>
      <c r="BK29" s="103"/>
      <c r="BL29" s="103"/>
      <c r="BM29" s="126" t="s">
        <v>245</v>
      </c>
      <c r="BN29" s="103">
        <v>55</v>
      </c>
      <c r="BO29" s="103"/>
      <c r="BP29" s="103"/>
      <c r="BQ29" s="103"/>
      <c r="BR29" s="126"/>
      <c r="BS29" s="103"/>
      <c r="BT29" s="103"/>
      <c r="BU29" s="103"/>
      <c r="BV29" s="103"/>
      <c r="BW29" s="126" t="s">
        <v>245</v>
      </c>
      <c r="BX29" s="103">
        <v>70</v>
      </c>
      <c r="BY29" s="103" t="s">
        <v>41</v>
      </c>
      <c r="BZ29" s="103"/>
      <c r="CA29" s="103"/>
      <c r="CB29" s="126" t="s">
        <v>245</v>
      </c>
      <c r="CC29" s="103">
        <v>70</v>
      </c>
      <c r="CD29" s="103"/>
      <c r="CE29" s="103"/>
      <c r="CF29" s="103"/>
      <c r="CG29" s="126" t="s">
        <v>245</v>
      </c>
      <c r="CH29" s="103"/>
      <c r="CI29" s="103"/>
      <c r="CJ29" s="103"/>
      <c r="CK29" s="103"/>
      <c r="CL29" s="126"/>
      <c r="CM29" s="103"/>
      <c r="CN29" s="103"/>
      <c r="CO29" s="103"/>
      <c r="CP29" s="103"/>
      <c r="CQ29" s="126" t="s">
        <v>374</v>
      </c>
      <c r="CR29" s="103">
        <v>35</v>
      </c>
      <c r="CS29" s="103"/>
      <c r="CT29" s="103"/>
      <c r="CU29" s="103"/>
      <c r="CV29" s="126" t="s">
        <v>245</v>
      </c>
      <c r="CW29" s="103">
        <v>70</v>
      </c>
      <c r="CX29" s="103"/>
      <c r="CY29" s="103"/>
      <c r="CZ29" s="103"/>
      <c r="DA29" s="126"/>
      <c r="DB29" s="103"/>
      <c r="DC29" s="103"/>
      <c r="DD29" s="103"/>
      <c r="DE29" s="103"/>
      <c r="DF29" s="126" t="s">
        <v>245</v>
      </c>
      <c r="DG29" s="103">
        <v>65</v>
      </c>
      <c r="DH29" s="103"/>
      <c r="DI29" s="103" t="s">
        <v>41</v>
      </c>
      <c r="DJ29" s="103"/>
      <c r="DK29" s="126"/>
      <c r="DL29" s="103"/>
      <c r="DM29" s="103"/>
      <c r="DN29" s="103"/>
      <c r="DO29" s="103"/>
      <c r="DP29" s="126"/>
      <c r="DQ29" s="103"/>
      <c r="DR29" s="103"/>
      <c r="DS29" s="103"/>
      <c r="DT29" s="103"/>
      <c r="DU29" s="126" t="s">
        <v>374</v>
      </c>
      <c r="DV29" s="103">
        <v>20</v>
      </c>
      <c r="DW29" s="103"/>
      <c r="DX29" s="103"/>
      <c r="DY29" s="103"/>
      <c r="DZ29" s="126" t="s">
        <v>374</v>
      </c>
      <c r="EA29" s="103">
        <v>35</v>
      </c>
      <c r="EB29" s="103" t="s">
        <v>41</v>
      </c>
      <c r="EC29" s="103"/>
      <c r="ED29" s="103"/>
      <c r="EE29" s="126"/>
      <c r="EF29" s="103"/>
      <c r="EG29" s="103"/>
      <c r="EH29" s="103"/>
      <c r="EI29" s="103"/>
      <c r="EJ29" s="126"/>
      <c r="EK29" s="103"/>
      <c r="EL29" s="103"/>
      <c r="EM29" s="103"/>
      <c r="EN29" s="103"/>
      <c r="EO29" s="126"/>
      <c r="EP29" s="103"/>
      <c r="EQ29" s="103"/>
      <c r="ER29" s="103"/>
      <c r="ES29" s="103"/>
      <c r="ET29" s="126"/>
      <c r="EU29" s="103"/>
      <c r="EV29" s="103"/>
      <c r="EW29" s="103"/>
      <c r="EX29" s="103"/>
      <c r="EY29" s="126"/>
      <c r="EZ29" s="103"/>
      <c r="FA29" s="103"/>
      <c r="FB29" s="103"/>
      <c r="FC29" s="103"/>
      <c r="FD29" s="126"/>
      <c r="FE29" s="103"/>
      <c r="FF29" s="103"/>
      <c r="FG29" s="103"/>
      <c r="FH29" s="103"/>
      <c r="FI29" s="126"/>
      <c r="FJ29" s="103"/>
      <c r="FK29" s="103"/>
      <c r="FL29" s="103"/>
      <c r="FM29" s="103"/>
      <c r="FN29" s="126"/>
      <c r="FO29" s="103"/>
      <c r="FP29" s="103"/>
      <c r="FQ29" s="103"/>
      <c r="FR29" s="103"/>
      <c r="FS29" s="126" t="s">
        <v>245</v>
      </c>
      <c r="FT29" s="103">
        <v>55</v>
      </c>
      <c r="FU29" s="103"/>
      <c r="FV29" s="103"/>
      <c r="FW29" s="103"/>
      <c r="FX29" s="126"/>
      <c r="FY29" s="103"/>
      <c r="FZ29" s="103"/>
      <c r="GA29" s="103"/>
      <c r="GB29" s="103"/>
      <c r="GC29" s="126"/>
      <c r="GD29" s="103"/>
      <c r="GE29" s="103"/>
      <c r="GF29" s="103"/>
      <c r="GG29" s="103"/>
    </row>
    <row r="30" spans="1:189" ht="14.25" x14ac:dyDescent="0.2">
      <c r="A30" s="59" t="s">
        <v>41</v>
      </c>
      <c r="B30" s="138" t="s">
        <v>1</v>
      </c>
      <c r="C30" s="143">
        <f>VLOOKUP(B30,'PRESENZE ALLENAMENTI'!$D$4:$F$34,3,0)</f>
        <v>34</v>
      </c>
      <c r="D30" s="144">
        <f t="shared" si="10"/>
        <v>22.205882352941178</v>
      </c>
      <c r="E30" s="144">
        <f t="shared" si="5"/>
        <v>755</v>
      </c>
      <c r="F30" s="144">
        <f t="shared" si="6"/>
        <v>39.736842105263158</v>
      </c>
      <c r="G30" s="143">
        <f t="shared" si="0"/>
        <v>11</v>
      </c>
      <c r="H30" s="143">
        <f t="shared" si="1"/>
        <v>8</v>
      </c>
      <c r="I30" s="143">
        <f t="shared" si="7"/>
        <v>2</v>
      </c>
      <c r="J30" s="143"/>
      <c r="K30" s="144">
        <f t="shared" si="8"/>
        <v>2</v>
      </c>
      <c r="L30" s="145">
        <f t="shared" si="2"/>
        <v>1</v>
      </c>
      <c r="M30" s="145">
        <f t="shared" si="3"/>
        <v>0</v>
      </c>
      <c r="N30" s="143">
        <f t="shared" si="4"/>
        <v>0</v>
      </c>
      <c r="O30" s="13"/>
      <c r="P30" s="12"/>
      <c r="Q30" s="12"/>
      <c r="R30" s="12"/>
      <c r="S30" s="12"/>
      <c r="T30" s="126" t="s">
        <v>245</v>
      </c>
      <c r="U30" s="103"/>
      <c r="V30" s="103"/>
      <c r="W30" s="103"/>
      <c r="X30" s="103"/>
      <c r="Y30" s="126" t="s">
        <v>245</v>
      </c>
      <c r="Z30" s="103"/>
      <c r="AA30" s="103"/>
      <c r="AB30" s="103"/>
      <c r="AC30" s="103"/>
      <c r="AD30" s="13" t="s">
        <v>245</v>
      </c>
      <c r="AE30" s="12"/>
      <c r="AF30" s="12"/>
      <c r="AG30" s="12"/>
      <c r="AH30" s="12"/>
      <c r="AI30" s="13" t="s">
        <v>245</v>
      </c>
      <c r="AJ30" s="12">
        <v>70</v>
      </c>
      <c r="AK30" s="12"/>
      <c r="AL30" s="12"/>
      <c r="AM30" s="12"/>
      <c r="AN30" s="126" t="s">
        <v>374</v>
      </c>
      <c r="AO30" s="103">
        <v>25</v>
      </c>
      <c r="AP30" s="103"/>
      <c r="AQ30" s="103"/>
      <c r="AR30" s="103"/>
      <c r="AS30" s="126" t="s">
        <v>245</v>
      </c>
      <c r="AT30" s="103">
        <v>45</v>
      </c>
      <c r="AU30" s="103"/>
      <c r="AV30" s="103"/>
      <c r="AW30" s="12"/>
      <c r="AX30" s="126" t="s">
        <v>245</v>
      </c>
      <c r="AY30" s="103">
        <v>40</v>
      </c>
      <c r="AZ30" s="103"/>
      <c r="BA30" s="103"/>
      <c r="BB30" s="12"/>
      <c r="BC30" s="126" t="s">
        <v>442</v>
      </c>
      <c r="BD30" s="103">
        <v>25</v>
      </c>
      <c r="BE30" s="103" t="s">
        <v>41</v>
      </c>
      <c r="BF30" s="103"/>
      <c r="BG30" s="103"/>
      <c r="BH30" s="126" t="s">
        <v>245</v>
      </c>
      <c r="BI30" s="103">
        <v>70</v>
      </c>
      <c r="BJ30" s="103"/>
      <c r="BK30" s="103"/>
      <c r="BL30" s="103">
        <v>1</v>
      </c>
      <c r="BM30" s="126" t="s">
        <v>374</v>
      </c>
      <c r="BN30" s="103">
        <v>5</v>
      </c>
      <c r="BO30" s="103"/>
      <c r="BP30" s="103"/>
      <c r="BQ30" s="103"/>
      <c r="BR30" s="126" t="s">
        <v>245</v>
      </c>
      <c r="BS30" s="103">
        <v>45</v>
      </c>
      <c r="BT30" s="103"/>
      <c r="BU30" s="103"/>
      <c r="BV30" s="103"/>
      <c r="BW30" s="126"/>
      <c r="BX30" s="103"/>
      <c r="BY30" s="103"/>
      <c r="BZ30" s="103"/>
      <c r="CA30" s="103"/>
      <c r="CB30" s="126"/>
      <c r="CC30" s="103"/>
      <c r="CD30" s="103"/>
      <c r="CE30" s="103"/>
      <c r="CF30" s="103"/>
      <c r="CG30" s="126"/>
      <c r="CH30" s="103"/>
      <c r="CI30" s="103"/>
      <c r="CJ30" s="103"/>
      <c r="CK30" s="103"/>
      <c r="CL30" s="126" t="s">
        <v>374</v>
      </c>
      <c r="CM30" s="103">
        <v>15</v>
      </c>
      <c r="CN30" s="103"/>
      <c r="CO30" s="103"/>
      <c r="CP30" s="103"/>
      <c r="CQ30" s="126" t="s">
        <v>245</v>
      </c>
      <c r="CR30" s="103">
        <v>70</v>
      </c>
      <c r="CS30" s="103"/>
      <c r="CT30" s="103"/>
      <c r="CU30" s="103"/>
      <c r="CV30" s="126" t="s">
        <v>245</v>
      </c>
      <c r="CW30" s="103">
        <v>55</v>
      </c>
      <c r="CX30" s="103"/>
      <c r="CY30" s="103"/>
      <c r="CZ30" s="103"/>
      <c r="DA30" s="126" t="s">
        <v>245</v>
      </c>
      <c r="DB30" s="103">
        <v>45</v>
      </c>
      <c r="DC30" s="103"/>
      <c r="DD30" s="103"/>
      <c r="DE30" s="103"/>
      <c r="DF30" s="126" t="s">
        <v>245</v>
      </c>
      <c r="DG30" s="103">
        <v>50</v>
      </c>
      <c r="DH30" s="103"/>
      <c r="DI30" s="103"/>
      <c r="DJ30" s="103"/>
      <c r="DK30" s="126" t="s">
        <v>374</v>
      </c>
      <c r="DL30" s="103">
        <v>10</v>
      </c>
      <c r="DM30" s="103"/>
      <c r="DN30" s="103"/>
      <c r="DO30" s="103"/>
      <c r="DP30" s="126" t="s">
        <v>374</v>
      </c>
      <c r="DQ30" s="103">
        <v>10</v>
      </c>
      <c r="DR30" s="103"/>
      <c r="DS30" s="103"/>
      <c r="DT30" s="103"/>
      <c r="DU30" s="126" t="s">
        <v>245</v>
      </c>
      <c r="DV30" s="103">
        <v>70</v>
      </c>
      <c r="DW30" s="103"/>
      <c r="DX30" s="103"/>
      <c r="DY30" s="103"/>
      <c r="DZ30" s="126" t="s">
        <v>374</v>
      </c>
      <c r="EA30" s="103">
        <v>20</v>
      </c>
      <c r="EB30" s="103"/>
      <c r="EC30" s="103"/>
      <c r="ED30" s="103">
        <v>1</v>
      </c>
      <c r="EE30" s="126" t="s">
        <v>374</v>
      </c>
      <c r="EF30" s="103">
        <v>25</v>
      </c>
      <c r="EG30" s="103"/>
      <c r="EH30" s="103"/>
      <c r="EI30" s="103"/>
      <c r="EJ30" s="126" t="s">
        <v>245</v>
      </c>
      <c r="EK30" s="103">
        <v>45</v>
      </c>
      <c r="EL30" s="103"/>
      <c r="EM30" s="103"/>
      <c r="EN30" s="103"/>
      <c r="EO30" s="126"/>
      <c r="EP30" s="103"/>
      <c r="EQ30" s="103"/>
      <c r="ER30" s="103"/>
      <c r="ES30" s="103"/>
      <c r="ET30" s="126"/>
      <c r="EU30" s="103"/>
      <c r="EV30" s="103"/>
      <c r="EW30" s="103"/>
      <c r="EX30" s="103"/>
      <c r="EY30" s="126"/>
      <c r="EZ30" s="103"/>
      <c r="FA30" s="103"/>
      <c r="FB30" s="103"/>
      <c r="FC30" s="103"/>
      <c r="FD30" s="126"/>
      <c r="FE30" s="103"/>
      <c r="FF30" s="103"/>
      <c r="FG30" s="103"/>
      <c r="FH30" s="103"/>
      <c r="FI30" s="126" t="s">
        <v>45</v>
      </c>
      <c r="FJ30" s="103"/>
      <c r="FK30" s="103"/>
      <c r="FL30" s="103"/>
      <c r="FM30" s="103"/>
      <c r="FN30" s="126" t="s">
        <v>374</v>
      </c>
      <c r="FO30" s="103">
        <v>15</v>
      </c>
      <c r="FP30" s="103"/>
      <c r="FQ30" s="103"/>
      <c r="FR30" s="103"/>
      <c r="FS30" s="126" t="s">
        <v>45</v>
      </c>
      <c r="FT30" s="103"/>
      <c r="FU30" s="103"/>
      <c r="FV30" s="103"/>
      <c r="FW30" s="103"/>
      <c r="FX30" s="126"/>
      <c r="FY30" s="103"/>
      <c r="FZ30" s="103"/>
      <c r="GA30" s="103"/>
      <c r="GB30" s="103"/>
      <c r="GC30" s="126" t="s">
        <v>45</v>
      </c>
      <c r="GD30" s="103"/>
      <c r="GE30" s="103"/>
      <c r="GF30" s="103"/>
      <c r="GG30" s="103"/>
    </row>
    <row r="31" spans="1:189" ht="15" customHeight="1" thickBot="1" x14ac:dyDescent="0.25">
      <c r="A31" s="11"/>
      <c r="B31" s="14"/>
      <c r="C31" s="11"/>
      <c r="E31" s="19"/>
      <c r="G31" s="11"/>
      <c r="H31" s="11"/>
      <c r="I31" s="11"/>
      <c r="J31" s="63" t="s">
        <v>47</v>
      </c>
      <c r="K31" s="20">
        <f>SUM(K8:K30)</f>
        <v>25</v>
      </c>
      <c r="L31" s="128"/>
      <c r="M31" s="128"/>
      <c r="N31" s="20" t="s">
        <v>33</v>
      </c>
      <c r="O31" s="24">
        <f>COUNTIF(O8:O30,"T")+COUNTIF(O8:O30,"S")+COUNTIF(O8:O30,"TS")+COUNTIF(O8:O30,"p")</f>
        <v>0</v>
      </c>
      <c r="P31" s="315" t="s">
        <v>25</v>
      </c>
      <c r="Q31" s="316"/>
      <c r="R31" s="316"/>
      <c r="S31" s="317"/>
      <c r="T31" s="24">
        <f>COUNTIF(T6:T30,"T")+COUNTIF(T8:T30,"S")+COUNTIF(T8:T30,"TS")+COUNTIF(T8:T30,"p")</f>
        <v>19</v>
      </c>
      <c r="U31" s="315" t="s">
        <v>25</v>
      </c>
      <c r="V31" s="316"/>
      <c r="W31" s="316"/>
      <c r="X31" s="317"/>
      <c r="Y31" s="24">
        <f>COUNTIF(Y6:Y30,"T")+COUNTIF(Y8:Y30,"S")+COUNTIF(Y8:Y30,"TS")+COUNTIF(Y8:Y30,"p")</f>
        <v>14</v>
      </c>
      <c r="Z31" s="315" t="s">
        <v>25</v>
      </c>
      <c r="AA31" s="316"/>
      <c r="AB31" s="316"/>
      <c r="AC31" s="317"/>
      <c r="AD31" s="24">
        <f>COUNTIF(AD6:AD30,"T")+COUNTIF(AD8:AD30,"S")+COUNTIF(AD8:AD30,"TS")+COUNTIF(AD8:AD30,"p")</f>
        <v>15</v>
      </c>
      <c r="AE31" s="315" t="s">
        <v>25</v>
      </c>
      <c r="AF31" s="316"/>
      <c r="AG31" s="316"/>
      <c r="AH31" s="317"/>
      <c r="AI31" s="24">
        <f>COUNTIF(AI6:AI30,"T")+COUNTIF(AI8:AI30,"S")+COUNTIF(AI8:AI30,"TS")+COUNTIF(AI8:AI30,"p")+COUNTIF(AI8:AI30,"d")</f>
        <v>15</v>
      </c>
      <c r="AJ31" s="315" t="s">
        <v>25</v>
      </c>
      <c r="AK31" s="316"/>
      <c r="AL31" s="316"/>
      <c r="AM31" s="317"/>
      <c r="AN31" s="24">
        <f>COUNTIF(AN6:AN30,"T")+COUNTIF(AN8:AN30,"S")+COUNTIF(AN8:AN30,"TS")+COUNTIF(AN8:AN30,"p")+COUNTIF(AN8:AN30,"d")</f>
        <v>15</v>
      </c>
      <c r="AO31" s="315" t="s">
        <v>25</v>
      </c>
      <c r="AP31" s="316"/>
      <c r="AQ31" s="316"/>
      <c r="AR31" s="317"/>
      <c r="AS31" s="24">
        <f>COUNTIF(AS6:AS30,"T")+COUNTIF(AS8:AS30,"S")+COUNTIF(AS8:AS30,"TS")+COUNTIF(AS8:AS30,"p")+COUNTIF(AS8:AS30,"d")</f>
        <v>16</v>
      </c>
      <c r="AT31" s="315" t="s">
        <v>25</v>
      </c>
      <c r="AU31" s="316"/>
      <c r="AV31" s="316"/>
      <c r="AW31" s="317"/>
      <c r="AX31" s="24">
        <f>COUNTIF(AX6:AX30,"T")+COUNTIF(AX8:AX30,"S")+COUNTIF(AX8:AX30,"TS")+COUNTIF(AX8:AX30,"p")+COUNTIF(AX8:AX30,"d")</f>
        <v>16</v>
      </c>
      <c r="AY31" s="315" t="s">
        <v>25</v>
      </c>
      <c r="AZ31" s="316"/>
      <c r="BA31" s="316"/>
      <c r="BB31" s="317"/>
      <c r="BC31" s="24">
        <f>COUNTIF(BC6:BC30,"T")+COUNTIF(BC8:BC30,"S")+COUNTIF(BC8:BC30,"TS")+COUNTIF(BC8:BC30,"p")+COUNTIF(BC8:BC30,"d")</f>
        <v>14</v>
      </c>
      <c r="BD31" s="315" t="s">
        <v>25</v>
      </c>
      <c r="BE31" s="316"/>
      <c r="BF31" s="316"/>
      <c r="BG31" s="317"/>
      <c r="BH31" s="24">
        <f>COUNTIF(BH6:BH30,"T")+COUNTIF(BH8:BH30,"S")+COUNTIF(BH8:BH30,"TS")+COUNTIF(BH8:BH30,"p")+COUNTIF(BH8:BH30,"d")</f>
        <v>14</v>
      </c>
      <c r="BI31" s="315" t="s">
        <v>25</v>
      </c>
      <c r="BJ31" s="316"/>
      <c r="BK31" s="316"/>
      <c r="BL31" s="317"/>
      <c r="BM31" s="24">
        <f>COUNTIF(BM6:BM30,"T")+COUNTIF(BM8:BM30,"S")+COUNTIF(BM8:BM30,"TS")+COUNTIF(BM8:BM30,"p")+COUNTIF(BM8:BM30,"d")</f>
        <v>15</v>
      </c>
      <c r="BN31" s="315" t="s">
        <v>25</v>
      </c>
      <c r="BO31" s="316"/>
      <c r="BP31" s="316"/>
      <c r="BQ31" s="317"/>
      <c r="BR31" s="24">
        <f>COUNTIF(BR6:BR30,"T")+COUNTIF(BR8:BR30,"S")+COUNTIF(BR8:BR30,"TS")+COUNTIF(BR8:BR30,"p")+COUNTIF(BR8:BR30,"d")</f>
        <v>14</v>
      </c>
      <c r="BS31" s="315" t="s">
        <v>25</v>
      </c>
      <c r="BT31" s="316"/>
      <c r="BU31" s="316"/>
      <c r="BV31" s="317"/>
      <c r="BW31" s="24">
        <f>COUNTIF(BW6:BW30,"T")+COUNTIF(BW8:BW30,"S")+COUNTIF(BW8:BW30,"TS")+COUNTIF(BW8:BW30,"p")+COUNTIF(BW8:BW30,"d")</f>
        <v>15</v>
      </c>
      <c r="BX31" s="315" t="s">
        <v>25</v>
      </c>
      <c r="BY31" s="316"/>
      <c r="BZ31" s="316"/>
      <c r="CA31" s="317"/>
      <c r="CB31" s="24">
        <f>COUNTIF(CB6:CB30,"T")+COUNTIF(CB8:CB30,"S")+COUNTIF(CB8:CB30,"TS")+COUNTIF(CB8:CB30,"p")+COUNTIF(CB8:CB30,"d")</f>
        <v>14</v>
      </c>
      <c r="CC31" s="315" t="s">
        <v>25</v>
      </c>
      <c r="CD31" s="316"/>
      <c r="CE31" s="316"/>
      <c r="CF31" s="317"/>
      <c r="CG31" s="24">
        <f>COUNTIF(CG6:CG30,"T")+COUNTIF(CG8:CG30,"S")+COUNTIF(CG8:CG30,"TS")+COUNTIF(CG8:CG30,"p")+COUNTIF(CG8:CG30,"d")</f>
        <v>13</v>
      </c>
      <c r="CH31" s="315" t="s">
        <v>25</v>
      </c>
      <c r="CI31" s="316"/>
      <c r="CJ31" s="316"/>
      <c r="CK31" s="317"/>
      <c r="CL31" s="24">
        <f>COUNTIF(CL6:CL30,"T")+COUNTIF(CL6:CL30,"S")+COUNTIF(CL6:CL30,"TS")+COUNTIF(CL6:CL30,"p")+COUNTIF(CL6:CL30,"d")</f>
        <v>15</v>
      </c>
      <c r="CM31" s="315" t="s">
        <v>25</v>
      </c>
      <c r="CN31" s="316"/>
      <c r="CO31" s="316"/>
      <c r="CP31" s="317"/>
      <c r="CQ31" s="24">
        <f>COUNTIF(CQ6:CQ30,"T")+COUNTIF(CQ6:CQ30,"S")+COUNTIF(CQ6:CQ30,"TS")+COUNTIF(CQ6:CQ30,"p")+COUNTIF(CQ6:CQ30,"d")</f>
        <v>18</v>
      </c>
      <c r="CR31" s="315" t="s">
        <v>25</v>
      </c>
      <c r="CS31" s="316"/>
      <c r="CT31" s="316"/>
      <c r="CU31" s="317"/>
      <c r="CV31" s="24">
        <f>COUNTIF(CV6:CV30,"T")+COUNTIF(CV6:CV30,"S")+COUNTIF(CV6:CV30,"TS")+COUNTIF(CV6:CV30,"p")+COUNTIF(CV6:CV30,"d")</f>
        <v>15</v>
      </c>
      <c r="CW31" s="315" t="s">
        <v>25</v>
      </c>
      <c r="CX31" s="316"/>
      <c r="CY31" s="316"/>
      <c r="CZ31" s="317"/>
      <c r="DA31" s="24">
        <f>COUNTIF(DA6:DA30,"T")+COUNTIF(DA6:DA30,"S")+COUNTIF(DA6:DA30,"TS")+COUNTIF(DA6:DA30,"p")+COUNTIF(DA6:DA30,"d")</f>
        <v>16</v>
      </c>
      <c r="DB31" s="315" t="s">
        <v>25</v>
      </c>
      <c r="DC31" s="316"/>
      <c r="DD31" s="316"/>
      <c r="DE31" s="317"/>
      <c r="DF31" s="24">
        <f>COUNTIF(DF6:DF30,"T")+COUNTIF(DF6:DF30,"S")+COUNTIF(DF6:DF30,"TS")+COUNTIF(DF6:DF30,"p")+COUNTIF(DF6:DF30,"d")</f>
        <v>16</v>
      </c>
      <c r="DG31" s="315" t="s">
        <v>25</v>
      </c>
      <c r="DH31" s="316"/>
      <c r="DI31" s="316"/>
      <c r="DJ31" s="317"/>
      <c r="DK31" s="24">
        <f>COUNTIF(DK6:DK30,"T")+COUNTIF(DK6:DK30,"S")+COUNTIF(DK6:DK30,"TS")+COUNTIF(DK6:DK30,"p")+COUNTIF(DK6:DK30,"d")</f>
        <v>15</v>
      </c>
      <c r="DL31" s="315" t="s">
        <v>25</v>
      </c>
      <c r="DM31" s="316"/>
      <c r="DN31" s="316"/>
      <c r="DO31" s="317"/>
      <c r="DP31" s="24">
        <f>COUNTIF(DP6:DP30,"T")+COUNTIF(DP6:DP30,"S")+COUNTIF(DP6:DP30,"TS")+COUNTIF(DP6:DP30,"p")+COUNTIF(DP6:DP30,"d")</f>
        <v>15</v>
      </c>
      <c r="DQ31" s="315" t="s">
        <v>25</v>
      </c>
      <c r="DR31" s="316"/>
      <c r="DS31" s="316"/>
      <c r="DT31" s="317"/>
      <c r="DU31" s="24">
        <f>COUNTIF(DU6:DU30,"T")+COUNTIF(DU6:DU30,"S")+COUNTIF(DU6:DU30,"TS")+COUNTIF(DU6:DU30,"p")+COUNTIF(DU6:DU30,"d")</f>
        <v>15</v>
      </c>
      <c r="DV31" s="315" t="s">
        <v>25</v>
      </c>
      <c r="DW31" s="316"/>
      <c r="DX31" s="316"/>
      <c r="DY31" s="317"/>
      <c r="DZ31" s="24">
        <f>COUNTIF(DZ6:DZ30,"T")+COUNTIF(DZ6:DZ30,"S")+COUNTIF(DZ6:DZ30,"TS")+COUNTIF(DZ6:DZ30,"p")+COUNTIF(DZ6:DZ30,"d")</f>
        <v>16</v>
      </c>
      <c r="EA31" s="315" t="s">
        <v>25</v>
      </c>
      <c r="EB31" s="316"/>
      <c r="EC31" s="316"/>
      <c r="ED31" s="317"/>
      <c r="EE31" s="24">
        <f>COUNTIF(EE6:EE30,"T")+COUNTIF(EE6:EE30,"S")+COUNTIF(EE6:EE30,"TS")+COUNTIF(EE6:EE30,"p")+COUNTIF(EE6:EE30,"d")</f>
        <v>14</v>
      </c>
      <c r="EF31" s="315" t="s">
        <v>25</v>
      </c>
      <c r="EG31" s="316"/>
      <c r="EH31" s="316"/>
      <c r="EI31" s="317"/>
      <c r="EJ31" s="24">
        <f>COUNTIF(EJ6:EJ30,"T")+COUNTIF(EJ6:EJ30,"S")+COUNTIF(EJ6:EJ30,"TS")+COUNTIF(EJ6:EJ30,"p")+COUNTIF(EJ6:EJ30,"d")</f>
        <v>15</v>
      </c>
      <c r="EK31" s="315" t="s">
        <v>25</v>
      </c>
      <c r="EL31" s="316"/>
      <c r="EM31" s="316"/>
      <c r="EN31" s="317"/>
      <c r="EO31" s="24">
        <f>COUNTIF(EO6:EO30,"T")+COUNTIF(EO6:EO30,"S")+COUNTIF(EO6:EO30,"TS")+COUNTIF(EO6:EO30,"p")+COUNTIF(EO6:EO30,"d")</f>
        <v>0</v>
      </c>
      <c r="EP31" s="315" t="s">
        <v>25</v>
      </c>
      <c r="EQ31" s="316"/>
      <c r="ER31" s="316"/>
      <c r="ES31" s="317"/>
      <c r="ET31" s="24">
        <f>COUNTIF(ET6:ET30,"T")+COUNTIF(ET6:ET30,"S")+COUNTIF(ET6:ET30,"TS")+COUNTIF(ET6:ET30,"p")+COUNTIF(ET6:ET30,"d")</f>
        <v>16</v>
      </c>
      <c r="EU31" s="315" t="s">
        <v>25</v>
      </c>
      <c r="EV31" s="316"/>
      <c r="EW31" s="316"/>
      <c r="EX31" s="317"/>
      <c r="EY31" s="24">
        <f>COUNTIF(EY6:EY30,"T")+COUNTIF(EY6:EY30,"S")+COUNTIF(EY6:EY30,"TS")+COUNTIF(EY6:EY30,"p")+COUNTIF(EY6:EY30,"d")</f>
        <v>17</v>
      </c>
      <c r="EZ31" s="315" t="s">
        <v>25</v>
      </c>
      <c r="FA31" s="316"/>
      <c r="FB31" s="316"/>
      <c r="FC31" s="317"/>
      <c r="FD31" s="24">
        <f>COUNTIF(FD6:FD30,"T")+COUNTIF(FD6:FD30,"S")+COUNTIF(FD6:FD30,"TS")+COUNTIF(FD6:FD30,"p")+COUNTIF(FD6:FD30,"d")</f>
        <v>16</v>
      </c>
      <c r="FE31" s="315" t="s">
        <v>25</v>
      </c>
      <c r="FF31" s="316"/>
      <c r="FG31" s="316"/>
      <c r="FH31" s="317"/>
      <c r="FI31" s="24">
        <f>COUNTIF(FI6:FI30,"T")+COUNTIF(FI6:FI30,"S")+COUNTIF(FI6:FI30,"TS")+COUNTIF(FI6:FI30,"p")+COUNTIF(FI6:FI30,"d")</f>
        <v>18</v>
      </c>
      <c r="FJ31" s="315" t="s">
        <v>25</v>
      </c>
      <c r="FK31" s="316"/>
      <c r="FL31" s="316"/>
      <c r="FM31" s="317"/>
      <c r="FN31" s="24">
        <f>COUNTIF(FN6:FN30,"T")+COUNTIF(FN6:FN30,"S")+COUNTIF(FN6:FN30,"TS")+COUNTIF(FN6:FN30,"p")+COUNTIF(FN6:FN30,"d")</f>
        <v>18</v>
      </c>
      <c r="FO31" s="315" t="s">
        <v>25</v>
      </c>
      <c r="FP31" s="316"/>
      <c r="FQ31" s="316"/>
      <c r="FR31" s="317"/>
      <c r="FS31" s="24">
        <f>COUNTIF(FS6:FS30,"T")+COUNTIF(FS6:FS30,"S")+COUNTIF(FS6:FS30,"TS")+COUNTIF(FS6:FS30,"p")+COUNTIF(FS6:FS30,"d")</f>
        <v>18</v>
      </c>
      <c r="FT31" s="315" t="s">
        <v>25</v>
      </c>
      <c r="FU31" s="316"/>
      <c r="FV31" s="316"/>
      <c r="FW31" s="317"/>
      <c r="FX31" s="24">
        <f>COUNTIF(FX6:FX30,"T")+COUNTIF(FX6:FX30,"S")+COUNTIF(FX6:FX30,"TS")+COUNTIF(FX6:FX30,"p")+COUNTIF(FX6:FX30,"d")</f>
        <v>16</v>
      </c>
      <c r="FY31" s="315" t="s">
        <v>25</v>
      </c>
      <c r="FZ31" s="316"/>
      <c r="GA31" s="316"/>
      <c r="GB31" s="317"/>
      <c r="GC31" s="24">
        <f>COUNTIF(GC6:GC30,"T")+COUNTIF(GC6:GC30,"S")+COUNTIF(GC6:GC30,"TS")+COUNTIF(GC6:GC30,"p")+COUNTIF(GC6:GC30,"d")</f>
        <v>18</v>
      </c>
      <c r="GD31" s="315" t="s">
        <v>25</v>
      </c>
      <c r="GE31" s="316"/>
      <c r="GF31" s="316"/>
      <c r="GG31" s="317"/>
    </row>
    <row r="32" spans="1:189" ht="15.75" customHeight="1" x14ac:dyDescent="0.2">
      <c r="A32" s="33"/>
      <c r="C32" s="33"/>
      <c r="D32" s="34"/>
      <c r="E32" s="34"/>
      <c r="F32" s="34"/>
      <c r="G32" s="33"/>
      <c r="H32" s="33"/>
      <c r="I32" s="33"/>
      <c r="J32" s="63" t="s">
        <v>48</v>
      </c>
      <c r="K32" s="20">
        <f>SUM(K6:K6)</f>
        <v>11</v>
      </c>
      <c r="L32" s="127"/>
      <c r="M32" s="127"/>
      <c r="N32" s="33"/>
      <c r="O32" s="6"/>
      <c r="P32" s="6"/>
      <c r="Q32" s="6"/>
      <c r="T32" s="6"/>
      <c r="U32" s="6"/>
      <c r="V32" s="6"/>
      <c r="Y32" s="6"/>
      <c r="Z32" s="6"/>
      <c r="AA32" s="6"/>
      <c r="AI32" s="318" t="s">
        <v>401</v>
      </c>
      <c r="AJ32" s="318"/>
      <c r="AK32" s="318"/>
      <c r="AL32" s="318"/>
      <c r="AM32" s="318"/>
      <c r="AN32" s="318" t="s">
        <v>404</v>
      </c>
      <c r="AO32" s="318"/>
      <c r="AP32" s="318"/>
      <c r="AQ32" s="318"/>
      <c r="AR32" s="318"/>
      <c r="AS32" s="318" t="s">
        <v>418</v>
      </c>
      <c r="AT32" s="318"/>
      <c r="AU32" s="318"/>
      <c r="AV32" s="318"/>
      <c r="AW32" s="318"/>
      <c r="AX32" s="318" t="s">
        <v>432</v>
      </c>
      <c r="AY32" s="318"/>
      <c r="AZ32" s="318"/>
      <c r="BA32" s="318"/>
      <c r="BB32" s="318"/>
      <c r="BC32" s="318" t="s">
        <v>443</v>
      </c>
      <c r="BD32" s="318"/>
      <c r="BE32" s="318"/>
      <c r="BF32" s="318"/>
      <c r="BG32" s="318"/>
      <c r="BH32" s="318" t="s">
        <v>468</v>
      </c>
      <c r="BI32" s="318"/>
      <c r="BJ32" s="318"/>
      <c r="BK32" s="318"/>
      <c r="BL32" s="318"/>
      <c r="BM32" s="318" t="s">
        <v>475</v>
      </c>
      <c r="BN32" s="318"/>
      <c r="BO32" s="318"/>
      <c r="BP32" s="318"/>
      <c r="BQ32" s="318"/>
      <c r="BR32" s="318" t="s">
        <v>485</v>
      </c>
      <c r="BS32" s="318"/>
      <c r="BT32" s="318"/>
      <c r="BU32" s="318"/>
      <c r="BV32" s="318"/>
      <c r="BW32" s="318" t="s">
        <v>494</v>
      </c>
      <c r="BX32" s="318"/>
      <c r="BY32" s="318"/>
      <c r="BZ32" s="318"/>
      <c r="CA32" s="318"/>
      <c r="CB32" s="318" t="s">
        <v>507</v>
      </c>
      <c r="CC32" s="318"/>
      <c r="CD32" s="318"/>
      <c r="CE32" s="318"/>
      <c r="CF32" s="318"/>
      <c r="CG32" s="318"/>
      <c r="CH32" s="318"/>
      <c r="CI32" s="318"/>
      <c r="CJ32" s="318"/>
      <c r="CK32" s="318"/>
      <c r="CL32" s="318" t="s">
        <v>494</v>
      </c>
      <c r="CM32" s="318"/>
      <c r="CN32" s="318"/>
      <c r="CO32" s="318"/>
      <c r="CP32" s="318"/>
      <c r="CQ32" s="318" t="s">
        <v>522</v>
      </c>
      <c r="CR32" s="318"/>
      <c r="CS32" s="318"/>
      <c r="CT32" s="318"/>
      <c r="CU32" s="318"/>
      <c r="CV32" s="318" t="s">
        <v>532</v>
      </c>
      <c r="CW32" s="318"/>
      <c r="CX32" s="318"/>
      <c r="CY32" s="318"/>
      <c r="CZ32" s="318"/>
      <c r="DA32" s="318" t="s">
        <v>537</v>
      </c>
      <c r="DB32" s="318"/>
      <c r="DC32" s="318"/>
      <c r="DD32" s="318"/>
      <c r="DE32" s="318"/>
      <c r="DF32" s="318" t="s">
        <v>494</v>
      </c>
      <c r="DG32" s="318"/>
      <c r="DH32" s="318"/>
      <c r="DI32" s="318"/>
      <c r="DJ32" s="318"/>
      <c r="DK32" s="318" t="s">
        <v>548</v>
      </c>
      <c r="DL32" s="318"/>
      <c r="DM32" s="318"/>
      <c r="DN32" s="318"/>
      <c r="DO32" s="318"/>
      <c r="DP32" s="318" t="s">
        <v>560</v>
      </c>
      <c r="DQ32" s="318"/>
      <c r="DR32" s="318"/>
      <c r="DS32" s="318"/>
      <c r="DT32" s="318"/>
      <c r="DU32" s="318" t="s">
        <v>568</v>
      </c>
      <c r="DV32" s="318"/>
      <c r="DW32" s="318"/>
      <c r="DX32" s="318"/>
      <c r="DY32" s="318"/>
      <c r="DZ32" s="318" t="s">
        <v>579</v>
      </c>
      <c r="EA32" s="318"/>
      <c r="EB32" s="318"/>
      <c r="EC32" s="318"/>
      <c r="ED32" s="318"/>
      <c r="EE32" s="318" t="s">
        <v>597</v>
      </c>
      <c r="EF32" s="318"/>
      <c r="EG32" s="318"/>
      <c r="EH32" s="318"/>
      <c r="EI32" s="318"/>
      <c r="EJ32" s="318" t="s">
        <v>605</v>
      </c>
      <c r="EK32" s="318"/>
      <c r="EL32" s="318"/>
      <c r="EM32" s="318"/>
      <c r="EN32" s="318"/>
      <c r="EO32" s="318" t="s">
        <v>617</v>
      </c>
      <c r="EP32" s="318"/>
      <c r="EQ32" s="318"/>
      <c r="ER32" s="318"/>
      <c r="ES32" s="318"/>
      <c r="ET32" s="318" t="s">
        <v>622</v>
      </c>
      <c r="EU32" s="318"/>
      <c r="EV32" s="318"/>
      <c r="EW32" s="318"/>
      <c r="EX32" s="318"/>
      <c r="EY32" s="318" t="s">
        <v>632</v>
      </c>
      <c r="EZ32" s="318"/>
      <c r="FA32" s="318"/>
      <c r="FB32" s="318"/>
      <c r="FC32" s="318"/>
      <c r="FD32" s="318" t="s">
        <v>404</v>
      </c>
      <c r="FE32" s="318"/>
      <c r="FF32" s="318"/>
      <c r="FG32" s="318"/>
      <c r="FH32" s="318"/>
      <c r="FI32" s="318" t="s">
        <v>660</v>
      </c>
      <c r="FJ32" s="318"/>
      <c r="FK32" s="318"/>
      <c r="FL32" s="318"/>
      <c r="FM32" s="318"/>
      <c r="FN32" s="318" t="s">
        <v>622</v>
      </c>
      <c r="FO32" s="318"/>
      <c r="FP32" s="318"/>
      <c r="FQ32" s="318"/>
      <c r="FR32" s="318"/>
      <c r="FS32" s="318" t="s">
        <v>688</v>
      </c>
      <c r="FT32" s="318"/>
      <c r="FU32" s="318"/>
      <c r="FV32" s="318"/>
      <c r="FW32" s="318"/>
      <c r="FX32" s="318" t="s">
        <v>675</v>
      </c>
      <c r="FY32" s="318"/>
      <c r="FZ32" s="318"/>
      <c r="GA32" s="318"/>
      <c r="GB32" s="318"/>
      <c r="GC32" s="318" t="s">
        <v>418</v>
      </c>
      <c r="GD32" s="318"/>
      <c r="GE32" s="318"/>
      <c r="GF32" s="318"/>
      <c r="GG32" s="318"/>
    </row>
    <row r="33" spans="1:244" ht="409.5" customHeight="1" x14ac:dyDescent="0.2">
      <c r="J33" s="88"/>
      <c r="K33" s="88"/>
      <c r="O33" s="319"/>
      <c r="P33" s="320"/>
      <c r="Q33" s="320"/>
      <c r="R33" s="320"/>
      <c r="S33" s="321"/>
      <c r="T33" s="319" t="s">
        <v>323</v>
      </c>
      <c r="U33" s="320"/>
      <c r="V33" s="320"/>
      <c r="W33" s="320"/>
      <c r="X33" s="321"/>
      <c r="Y33" s="319" t="s">
        <v>324</v>
      </c>
      <c r="Z33" s="320"/>
      <c r="AA33" s="320"/>
      <c r="AB33" s="320"/>
      <c r="AC33" s="321"/>
      <c r="AD33" s="319" t="s">
        <v>329</v>
      </c>
      <c r="AE33" s="320"/>
      <c r="AF33" s="320"/>
      <c r="AG33" s="320"/>
      <c r="AH33" s="321"/>
      <c r="AI33" s="319" t="s">
        <v>376</v>
      </c>
      <c r="AJ33" s="320"/>
      <c r="AK33" s="320"/>
      <c r="AL33" s="320"/>
      <c r="AM33" s="321"/>
      <c r="AN33" s="319" t="s">
        <v>406</v>
      </c>
      <c r="AO33" s="320"/>
      <c r="AP33" s="320"/>
      <c r="AQ33" s="320"/>
      <c r="AR33" s="321"/>
      <c r="AS33" s="319" t="s">
        <v>421</v>
      </c>
      <c r="AT33" s="320"/>
      <c r="AU33" s="320"/>
      <c r="AV33" s="320"/>
      <c r="AW33" s="321"/>
      <c r="AX33" s="319" t="s">
        <v>440</v>
      </c>
      <c r="AY33" s="320"/>
      <c r="AZ33" s="320"/>
      <c r="BA33" s="320"/>
      <c r="BB33" s="321"/>
      <c r="BC33" s="319" t="s">
        <v>567</v>
      </c>
      <c r="BD33" s="320"/>
      <c r="BE33" s="320"/>
      <c r="BF33" s="320"/>
      <c r="BG33" s="321"/>
      <c r="BH33" s="319" t="s">
        <v>469</v>
      </c>
      <c r="BI33" s="320"/>
      <c r="BJ33" s="320"/>
      <c r="BK33" s="320"/>
      <c r="BL33" s="321"/>
      <c r="BM33" s="319" t="s">
        <v>565</v>
      </c>
      <c r="BN33" s="320"/>
      <c r="BO33" s="320"/>
      <c r="BP33" s="320"/>
      <c r="BQ33" s="321"/>
      <c r="BR33" s="319" t="s">
        <v>487</v>
      </c>
      <c r="BS33" s="320"/>
      <c r="BT33" s="320"/>
      <c r="BU33" s="320"/>
      <c r="BV33" s="321"/>
      <c r="BW33" s="319" t="s">
        <v>497</v>
      </c>
      <c r="BX33" s="320"/>
      <c r="BY33" s="320"/>
      <c r="BZ33" s="320"/>
      <c r="CA33" s="321"/>
      <c r="CB33" s="319" t="s">
        <v>508</v>
      </c>
      <c r="CC33" s="320"/>
      <c r="CD33" s="320"/>
      <c r="CE33" s="320"/>
      <c r="CF33" s="321"/>
      <c r="CG33" s="319" t="s">
        <v>514</v>
      </c>
      <c r="CH33" s="320"/>
      <c r="CI33" s="320"/>
      <c r="CJ33" s="320"/>
      <c r="CK33" s="321"/>
      <c r="CL33" s="319" t="s">
        <v>518</v>
      </c>
      <c r="CM33" s="320"/>
      <c r="CN33" s="320"/>
      <c r="CO33" s="320"/>
      <c r="CP33" s="321"/>
      <c r="CQ33" s="319" t="s">
        <v>527</v>
      </c>
      <c r="CR33" s="320"/>
      <c r="CS33" s="320"/>
      <c r="CT33" s="320"/>
      <c r="CU33" s="321"/>
      <c r="CV33" s="319" t="s">
        <v>535</v>
      </c>
      <c r="CW33" s="320"/>
      <c r="CX33" s="320"/>
      <c r="CY33" s="320"/>
      <c r="CZ33" s="321"/>
      <c r="DA33" s="319" t="s">
        <v>538</v>
      </c>
      <c r="DB33" s="320"/>
      <c r="DC33" s="320"/>
      <c r="DD33" s="320"/>
      <c r="DE33" s="321"/>
      <c r="DF33" s="319" t="s">
        <v>544</v>
      </c>
      <c r="DG33" s="320"/>
      <c r="DH33" s="320"/>
      <c r="DI33" s="320"/>
      <c r="DJ33" s="321"/>
      <c r="DK33" s="319" t="s">
        <v>556</v>
      </c>
      <c r="DL33" s="320"/>
      <c r="DM33" s="320"/>
      <c r="DN33" s="320"/>
      <c r="DO33" s="321"/>
      <c r="DP33" s="319" t="s">
        <v>561</v>
      </c>
      <c r="DQ33" s="320"/>
      <c r="DR33" s="320"/>
      <c r="DS33" s="320"/>
      <c r="DT33" s="321"/>
      <c r="DU33" s="319" t="s">
        <v>571</v>
      </c>
      <c r="DV33" s="320"/>
      <c r="DW33" s="320"/>
      <c r="DX33" s="320"/>
      <c r="DY33" s="321"/>
      <c r="DZ33" s="319" t="s">
        <v>580</v>
      </c>
      <c r="EA33" s="320"/>
      <c r="EB33" s="320"/>
      <c r="EC33" s="320"/>
      <c r="ED33" s="321"/>
      <c r="EE33" s="319" t="s">
        <v>601</v>
      </c>
      <c r="EF33" s="320"/>
      <c r="EG33" s="320"/>
      <c r="EH33" s="320"/>
      <c r="EI33" s="321"/>
      <c r="EJ33" s="319" t="s">
        <v>609</v>
      </c>
      <c r="EK33" s="320"/>
      <c r="EL33" s="320"/>
      <c r="EM33" s="320"/>
      <c r="EN33" s="321"/>
      <c r="EO33" s="319" t="s">
        <v>611</v>
      </c>
      <c r="EP33" s="320"/>
      <c r="EQ33" s="320"/>
      <c r="ER33" s="320"/>
      <c r="ES33" s="321"/>
      <c r="ET33" s="319" t="s">
        <v>623</v>
      </c>
      <c r="EU33" s="320"/>
      <c r="EV33" s="320"/>
      <c r="EW33" s="320"/>
      <c r="EX33" s="321"/>
      <c r="EY33" s="319" t="s">
        <v>636</v>
      </c>
      <c r="EZ33" s="320"/>
      <c r="FA33" s="320"/>
      <c r="FB33" s="320"/>
      <c r="FC33" s="321"/>
      <c r="FD33" s="319" t="s">
        <v>646</v>
      </c>
      <c r="FE33" s="320"/>
      <c r="FF33" s="320"/>
      <c r="FG33" s="320"/>
      <c r="FH33" s="321"/>
      <c r="FI33" s="319" t="s">
        <v>665</v>
      </c>
      <c r="FJ33" s="320"/>
      <c r="FK33" s="320"/>
      <c r="FL33" s="320"/>
      <c r="FM33" s="321"/>
      <c r="FN33" s="319" t="s">
        <v>678</v>
      </c>
      <c r="FO33" s="320"/>
      <c r="FP33" s="320"/>
      <c r="FQ33" s="320"/>
      <c r="FR33" s="321"/>
      <c r="FS33" s="319" t="s">
        <v>691</v>
      </c>
      <c r="FT33" s="320"/>
      <c r="FU33" s="320"/>
      <c r="FV33" s="320"/>
      <c r="FW33" s="321"/>
      <c r="FX33" s="319" t="s">
        <v>700</v>
      </c>
      <c r="FY33" s="320"/>
      <c r="FZ33" s="320"/>
      <c r="GA33" s="320"/>
      <c r="GB33" s="321"/>
      <c r="GC33" s="319" t="s">
        <v>715</v>
      </c>
      <c r="GD33" s="320"/>
      <c r="GE33" s="320"/>
      <c r="GF33" s="320"/>
      <c r="GG33" s="321"/>
    </row>
    <row r="34" spans="1:244" x14ac:dyDescent="0.2">
      <c r="E34" s="19">
        <f>COUNTIF(E8:E30,"&gt;1")</f>
        <v>22</v>
      </c>
      <c r="F34" s="19">
        <f>COUNTIF(F8:F30,"&gt;1")</f>
        <v>22</v>
      </c>
      <c r="FN34" s="8"/>
      <c r="FO34" s="8"/>
      <c r="FP34" s="8"/>
      <c r="FQ34" s="8"/>
      <c r="FR34" s="8"/>
    </row>
    <row r="35" spans="1:244" s="85" customFormat="1" x14ac:dyDescent="0.2">
      <c r="A35" s="83"/>
      <c r="B35" s="33"/>
      <c r="C35" s="83"/>
      <c r="D35" s="84"/>
      <c r="E35" s="84">
        <f>SUMIF(E8:E30,"&gt;1")</f>
        <v>20435</v>
      </c>
      <c r="F35" s="84">
        <f>SUMIF(F8:F30,"&gt;1")</f>
        <v>988.49050864966568</v>
      </c>
      <c r="G35" s="83"/>
      <c r="H35" s="83"/>
      <c r="I35" s="83"/>
      <c r="J35" s="83"/>
      <c r="K35" s="83"/>
      <c r="L35" s="83"/>
      <c r="M35" s="83"/>
      <c r="N35" s="83"/>
      <c r="AI35" s="85" t="s">
        <v>59</v>
      </c>
      <c r="AN35" s="85" t="s">
        <v>59</v>
      </c>
      <c r="AS35" s="85" t="s">
        <v>59</v>
      </c>
      <c r="AX35" s="85" t="s">
        <v>59</v>
      </c>
      <c r="BC35" s="85" t="s">
        <v>59</v>
      </c>
      <c r="BH35" s="85" t="s">
        <v>59</v>
      </c>
      <c r="BI35" s="8"/>
      <c r="BJ35" s="8"/>
      <c r="BK35" s="8"/>
      <c r="BL35" s="8"/>
      <c r="BM35" s="85" t="s">
        <v>59</v>
      </c>
      <c r="BN35" s="8"/>
      <c r="BO35" s="8"/>
      <c r="BP35" s="8"/>
      <c r="BQ35" s="8"/>
      <c r="BR35" s="85" t="s">
        <v>59</v>
      </c>
      <c r="BS35" s="8"/>
      <c r="BT35" s="8"/>
      <c r="BU35" s="8"/>
      <c r="BV35" s="8"/>
      <c r="BW35" s="85" t="s">
        <v>59</v>
      </c>
      <c r="BX35" s="8"/>
      <c r="BY35" s="8"/>
      <c r="BZ35" s="8"/>
      <c r="CA35" s="8"/>
      <c r="CB35" s="85" t="s">
        <v>59</v>
      </c>
      <c r="CC35" s="8"/>
      <c r="CD35" s="8"/>
      <c r="CE35" s="8"/>
      <c r="CF35" s="8"/>
      <c r="CH35" s="8"/>
      <c r="CI35" s="8"/>
      <c r="CJ35" s="8"/>
      <c r="CK35" s="8"/>
      <c r="CL35" s="85" t="s">
        <v>59</v>
      </c>
      <c r="CM35" s="8"/>
      <c r="CN35" s="8"/>
      <c r="CO35" s="8"/>
      <c r="CP35" s="8"/>
      <c r="CQ35" s="85" t="s">
        <v>524</v>
      </c>
      <c r="CR35" s="8"/>
      <c r="CS35" s="8"/>
      <c r="CT35" s="8"/>
      <c r="CU35" s="8"/>
      <c r="CV35" s="85" t="s">
        <v>59</v>
      </c>
      <c r="CW35" s="8"/>
      <c r="CX35" s="8"/>
      <c r="CY35" s="8"/>
      <c r="CZ35" s="8"/>
      <c r="DA35" s="85" t="s">
        <v>59</v>
      </c>
      <c r="DB35" s="8"/>
      <c r="DC35" s="8"/>
      <c r="DD35" s="8"/>
      <c r="DE35" s="8"/>
      <c r="DF35" s="85" t="s">
        <v>59</v>
      </c>
      <c r="DG35" s="8"/>
      <c r="DH35" s="8"/>
      <c r="DI35" s="8"/>
      <c r="DJ35" s="8"/>
      <c r="DK35" s="85" t="s">
        <v>59</v>
      </c>
      <c r="DL35" s="8"/>
      <c r="DM35" s="8"/>
      <c r="DN35" s="8"/>
      <c r="DO35" s="8"/>
      <c r="DP35" s="85" t="s">
        <v>59</v>
      </c>
      <c r="DQ35" s="8"/>
      <c r="DR35" s="8"/>
      <c r="DS35" s="8"/>
      <c r="DT35" s="8"/>
      <c r="DU35" s="85" t="s">
        <v>59</v>
      </c>
      <c r="DV35" s="8"/>
      <c r="DW35" s="8"/>
      <c r="DX35" s="8"/>
      <c r="DY35" s="8"/>
      <c r="DZ35" s="85" t="s">
        <v>59</v>
      </c>
      <c r="EA35" s="8"/>
      <c r="EB35" s="8"/>
      <c r="EC35" s="8"/>
      <c r="ED35" s="8"/>
      <c r="EE35" s="85" t="s">
        <v>59</v>
      </c>
      <c r="EF35" s="8"/>
      <c r="EG35" s="8"/>
      <c r="EH35" s="8"/>
      <c r="EI35" s="8"/>
      <c r="EJ35" s="85" t="s">
        <v>59</v>
      </c>
      <c r="EK35" s="8"/>
      <c r="EL35" s="8"/>
      <c r="EM35" s="8"/>
      <c r="EN35" s="8"/>
      <c r="EP35" s="8"/>
      <c r="EQ35" s="8"/>
      <c r="ER35" s="8"/>
      <c r="ES35" s="8"/>
      <c r="ET35" s="85" t="s">
        <v>59</v>
      </c>
      <c r="EU35" s="8"/>
      <c r="EV35" s="8"/>
      <c r="EW35" s="8"/>
      <c r="EX35" s="8"/>
      <c r="EY35" s="85" t="s">
        <v>59</v>
      </c>
      <c r="EZ35" s="8"/>
      <c r="FA35" s="8"/>
      <c r="FB35" s="8"/>
      <c r="FC35" s="8"/>
      <c r="FD35" s="85" t="s">
        <v>59</v>
      </c>
      <c r="FE35" s="8"/>
      <c r="FF35" s="8"/>
      <c r="FG35" s="8"/>
      <c r="FH35" s="8"/>
      <c r="FI35" s="85" t="s">
        <v>59</v>
      </c>
      <c r="FJ35" s="8"/>
      <c r="FK35" s="8"/>
      <c r="FL35" s="8"/>
      <c r="FM35" s="8"/>
      <c r="FN35" s="85" t="s">
        <v>59</v>
      </c>
      <c r="FO35" s="8"/>
      <c r="FP35" s="8"/>
      <c r="FQ35" s="8"/>
      <c r="FR35" s="8"/>
      <c r="FS35" s="85" t="s">
        <v>59</v>
      </c>
      <c r="FT35" s="8"/>
      <c r="FU35" s="8"/>
      <c r="FV35" s="8"/>
      <c r="FW35" s="8"/>
      <c r="FX35" s="85" t="s">
        <v>59</v>
      </c>
      <c r="FY35" s="8"/>
      <c r="FZ35" s="8"/>
      <c r="GA35" s="8"/>
      <c r="GB35" s="8"/>
      <c r="GC35" s="85" t="s">
        <v>59</v>
      </c>
      <c r="GD35" s="8"/>
      <c r="GE35" s="8"/>
      <c r="GF35" s="8"/>
      <c r="GG35" s="8"/>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row>
    <row r="36" spans="1:244" s="85" customFormat="1" x14ac:dyDescent="0.2">
      <c r="A36" s="83"/>
      <c r="B36" s="33"/>
      <c r="C36" s="83"/>
      <c r="D36" s="84"/>
      <c r="E36" s="83"/>
      <c r="F36" s="84"/>
      <c r="G36" s="83"/>
      <c r="H36" s="83"/>
      <c r="I36" s="83"/>
      <c r="J36" s="83"/>
      <c r="K36" s="83"/>
      <c r="L36" s="83"/>
      <c r="M36" s="83"/>
      <c r="N36" s="83"/>
      <c r="AI36" s="85" t="s">
        <v>357</v>
      </c>
      <c r="AN36" s="85" t="s">
        <v>357</v>
      </c>
      <c r="AS36" s="85" t="s">
        <v>415</v>
      </c>
      <c r="AX36" s="85" t="s">
        <v>357</v>
      </c>
      <c r="BC36" s="85" t="s">
        <v>436</v>
      </c>
      <c r="BH36" s="85" t="s">
        <v>464</v>
      </c>
      <c r="BI36" s="8"/>
      <c r="BJ36" s="8"/>
      <c r="BK36" s="8"/>
      <c r="BL36" s="8"/>
      <c r="BM36" s="85" t="s">
        <v>473</v>
      </c>
      <c r="BN36" s="8"/>
      <c r="BO36" s="8"/>
      <c r="BP36" s="8"/>
      <c r="BQ36" s="8"/>
      <c r="BR36" s="85" t="s">
        <v>482</v>
      </c>
      <c r="BS36" s="8"/>
      <c r="BT36" s="8"/>
      <c r="BU36" s="8"/>
      <c r="BV36" s="8"/>
      <c r="BW36" s="85" t="s">
        <v>357</v>
      </c>
      <c r="BX36" s="8"/>
      <c r="BY36" s="8"/>
      <c r="BZ36" s="8"/>
      <c r="CA36" s="8"/>
      <c r="CB36" s="85" t="s">
        <v>473</v>
      </c>
      <c r="CC36" s="8"/>
      <c r="CD36" s="8"/>
      <c r="CE36" s="8"/>
      <c r="CF36" s="8"/>
      <c r="CH36" s="8"/>
      <c r="CI36" s="8"/>
      <c r="CJ36" s="8"/>
      <c r="CK36" s="8"/>
      <c r="CL36" s="85" t="s">
        <v>473</v>
      </c>
      <c r="CM36" s="8"/>
      <c r="CN36" s="8"/>
      <c r="CO36" s="8"/>
      <c r="CP36" s="8"/>
      <c r="CQ36" s="85" t="s">
        <v>357</v>
      </c>
      <c r="CR36" s="8"/>
      <c r="CS36" s="8"/>
      <c r="CT36" s="8"/>
      <c r="CU36" s="8"/>
      <c r="CV36" s="85" t="s">
        <v>436</v>
      </c>
      <c r="CW36" s="8"/>
      <c r="CX36" s="8"/>
      <c r="CY36" s="8"/>
      <c r="CZ36" s="8"/>
      <c r="DA36" s="85" t="s">
        <v>415</v>
      </c>
      <c r="DB36" s="8"/>
      <c r="DC36" s="8"/>
      <c r="DD36" s="8"/>
      <c r="DE36" s="8"/>
      <c r="DF36" s="85" t="s">
        <v>357</v>
      </c>
      <c r="DG36" s="8"/>
      <c r="DH36" s="8"/>
      <c r="DI36" s="8"/>
      <c r="DJ36" s="8"/>
      <c r="DK36" s="85" t="s">
        <v>550</v>
      </c>
      <c r="DL36" s="8"/>
      <c r="DM36" s="8"/>
      <c r="DN36" s="8"/>
      <c r="DO36" s="8"/>
      <c r="DP36" s="85" t="s">
        <v>557</v>
      </c>
      <c r="DQ36" s="8"/>
      <c r="DR36" s="8"/>
      <c r="DS36" s="8"/>
      <c r="DT36" s="8"/>
      <c r="DU36" s="85" t="s">
        <v>415</v>
      </c>
      <c r="DV36" s="8"/>
      <c r="DW36" s="8"/>
      <c r="DX36" s="8"/>
      <c r="DY36" s="8"/>
      <c r="DZ36" s="85" t="s">
        <v>576</v>
      </c>
      <c r="EA36" s="8"/>
      <c r="EB36" s="8"/>
      <c r="EC36" s="8"/>
      <c r="ED36" s="8"/>
      <c r="EE36" s="85" t="s">
        <v>598</v>
      </c>
      <c r="EF36" s="8"/>
      <c r="EG36" s="8"/>
      <c r="EH36" s="8"/>
      <c r="EI36" s="8"/>
      <c r="EJ36" s="85" t="s">
        <v>606</v>
      </c>
      <c r="EK36" s="8"/>
      <c r="EL36" s="8"/>
      <c r="EM36" s="8"/>
      <c r="EN36" s="8"/>
      <c r="EP36" s="8"/>
      <c r="EQ36" s="8"/>
      <c r="ER36" s="8"/>
      <c r="ES36" s="8"/>
      <c r="ET36" s="85" t="s">
        <v>620</v>
      </c>
      <c r="EU36" s="8"/>
      <c r="EV36" s="8"/>
      <c r="EW36" s="8"/>
      <c r="EX36" s="8"/>
      <c r="EY36" s="85" t="s">
        <v>576</v>
      </c>
      <c r="EZ36" s="8"/>
      <c r="FA36" s="8"/>
      <c r="FB36" s="8"/>
      <c r="FC36" s="8"/>
      <c r="FD36" s="85" t="s">
        <v>639</v>
      </c>
      <c r="FE36" s="8"/>
      <c r="FF36" s="8"/>
      <c r="FG36" s="8"/>
      <c r="FH36" s="8"/>
      <c r="FI36" s="85" t="s">
        <v>357</v>
      </c>
      <c r="FJ36" s="8"/>
      <c r="FK36" s="8"/>
      <c r="FL36" s="8"/>
      <c r="FM36" s="8"/>
      <c r="FN36" s="85" t="s">
        <v>671</v>
      </c>
      <c r="FO36" s="8"/>
      <c r="FP36" s="8"/>
      <c r="FQ36" s="8"/>
      <c r="FR36" s="8"/>
      <c r="FS36" s="85" t="s">
        <v>685</v>
      </c>
      <c r="FT36" s="8"/>
      <c r="FU36" s="8"/>
      <c r="FV36" s="8"/>
      <c r="FW36" s="8"/>
      <c r="FX36" s="85" t="s">
        <v>357</v>
      </c>
      <c r="FY36" s="8"/>
      <c r="FZ36" s="8"/>
      <c r="GA36" s="8"/>
      <c r="GB36" s="8"/>
      <c r="GC36" s="85" t="s">
        <v>712</v>
      </c>
      <c r="GD36" s="8"/>
      <c r="GE36" s="8"/>
      <c r="GF36" s="8"/>
      <c r="GG36" s="8"/>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row>
    <row r="37" spans="1:244" s="85" customFormat="1" x14ac:dyDescent="0.2">
      <c r="A37" s="83"/>
      <c r="B37" s="33"/>
      <c r="C37" s="83"/>
      <c r="D37" s="84"/>
      <c r="E37" s="83"/>
      <c r="F37" s="84"/>
      <c r="G37" s="83"/>
      <c r="H37" s="83"/>
      <c r="I37" s="83"/>
      <c r="J37" s="83"/>
      <c r="K37" s="83"/>
      <c r="L37" s="83"/>
      <c r="M37" s="83"/>
      <c r="N37" s="83"/>
      <c r="AI37" s="85" t="s">
        <v>361</v>
      </c>
      <c r="AN37" s="85" t="s">
        <v>397</v>
      </c>
      <c r="AS37" s="85" t="s">
        <v>140</v>
      </c>
      <c r="AX37" s="85" t="s">
        <v>427</v>
      </c>
      <c r="BC37" s="85" t="s">
        <v>437</v>
      </c>
      <c r="BH37" s="85" t="s">
        <v>465</v>
      </c>
      <c r="BK37" s="8"/>
      <c r="BL37" s="8"/>
      <c r="BM37" s="85" t="s">
        <v>140</v>
      </c>
      <c r="BN37" s="8"/>
      <c r="BO37" s="8"/>
      <c r="BP37" s="8"/>
      <c r="BQ37" s="8"/>
      <c r="BR37" s="85" t="s">
        <v>397</v>
      </c>
      <c r="BS37" s="8"/>
      <c r="BT37" s="8"/>
      <c r="BU37" s="8"/>
      <c r="BV37" s="8"/>
      <c r="BW37" s="85" t="s">
        <v>361</v>
      </c>
      <c r="BX37" s="8"/>
      <c r="BY37" s="8"/>
      <c r="BZ37" s="8"/>
      <c r="CA37" s="8"/>
      <c r="CB37" s="85" t="s">
        <v>427</v>
      </c>
      <c r="CC37" s="8"/>
      <c r="CD37" s="8"/>
      <c r="CE37" s="8"/>
      <c r="CF37" s="8"/>
      <c r="CH37" s="8"/>
      <c r="CI37" s="8"/>
      <c r="CJ37" s="8"/>
      <c r="CK37" s="8"/>
      <c r="CL37" s="85" t="s">
        <v>361</v>
      </c>
      <c r="CM37" s="8"/>
      <c r="CN37" s="8"/>
      <c r="CO37" s="8"/>
      <c r="CP37" s="8"/>
      <c r="CQ37" s="85" t="s">
        <v>361</v>
      </c>
      <c r="CR37" s="8"/>
      <c r="CS37" s="8"/>
      <c r="CT37" s="8"/>
      <c r="CU37" s="8"/>
      <c r="CV37" s="85" t="s">
        <v>361</v>
      </c>
      <c r="CW37" s="8"/>
      <c r="CX37" s="8"/>
      <c r="CY37" s="8"/>
      <c r="CZ37" s="8"/>
      <c r="DA37" s="85" t="s">
        <v>361</v>
      </c>
      <c r="DB37" s="8"/>
      <c r="DC37" s="8"/>
      <c r="DD37" s="8"/>
      <c r="DE37" s="8"/>
      <c r="DF37" s="85" t="s">
        <v>361</v>
      </c>
      <c r="DG37" s="8"/>
      <c r="DH37" s="8"/>
      <c r="DI37" s="8"/>
      <c r="DJ37" s="8"/>
      <c r="DK37" s="85" t="s">
        <v>397</v>
      </c>
      <c r="DL37" s="8"/>
      <c r="DM37" s="8"/>
      <c r="DN37" s="8"/>
      <c r="DO37" s="8"/>
      <c r="DP37" s="85" t="s">
        <v>558</v>
      </c>
      <c r="DQ37" s="8"/>
      <c r="DR37" s="8"/>
      <c r="DS37" s="8"/>
      <c r="DT37" s="8"/>
      <c r="DU37" s="85" t="s">
        <v>563</v>
      </c>
      <c r="DV37" s="8"/>
      <c r="DW37" s="8"/>
      <c r="DX37" s="8"/>
      <c r="DY37" s="8"/>
      <c r="DZ37" s="85" t="s">
        <v>558</v>
      </c>
      <c r="EA37" s="8"/>
      <c r="EB37" s="8"/>
      <c r="EC37" s="8"/>
      <c r="ED37" s="8"/>
      <c r="EE37" s="85" t="s">
        <v>427</v>
      </c>
      <c r="EF37" s="8"/>
      <c r="EG37" s="8"/>
      <c r="EH37" s="8"/>
      <c r="EI37" s="8"/>
      <c r="EJ37" s="85" t="s">
        <v>607</v>
      </c>
      <c r="EK37" s="8"/>
      <c r="EL37" s="8"/>
      <c r="EM37" s="8"/>
      <c r="EN37" s="8"/>
      <c r="EP37" s="8"/>
      <c r="EQ37" s="8"/>
      <c r="ER37" s="8"/>
      <c r="ES37" s="8"/>
      <c r="ET37" s="85" t="s">
        <v>558</v>
      </c>
      <c r="EU37" s="8"/>
      <c r="EV37" s="8"/>
      <c r="EW37" s="8"/>
      <c r="EX37" s="8"/>
      <c r="EY37" s="85" t="s">
        <v>361</v>
      </c>
      <c r="EZ37" s="8"/>
      <c r="FA37" s="8"/>
      <c r="FB37" s="8"/>
      <c r="FC37" s="8"/>
      <c r="FD37" s="85" t="s">
        <v>563</v>
      </c>
      <c r="FE37" s="8"/>
      <c r="FF37" s="8"/>
      <c r="FG37" s="8"/>
      <c r="FH37" s="8"/>
      <c r="FI37" s="85" t="s">
        <v>657</v>
      </c>
      <c r="FJ37" s="8"/>
      <c r="FK37" s="8"/>
      <c r="FL37" s="8"/>
      <c r="FM37" s="8"/>
      <c r="FN37" s="85" t="s">
        <v>672</v>
      </c>
      <c r="FO37" s="8"/>
      <c r="FP37" s="8"/>
      <c r="FQ37" s="8"/>
      <c r="FR37" s="8"/>
      <c r="FS37" s="85" t="s">
        <v>657</v>
      </c>
      <c r="FT37" s="8"/>
      <c r="FU37" s="8"/>
      <c r="FV37" s="8"/>
      <c r="FW37" s="8"/>
      <c r="FX37" s="85" t="s">
        <v>361</v>
      </c>
      <c r="FY37" s="8"/>
      <c r="FZ37" s="8"/>
      <c r="GA37" s="8"/>
      <c r="GB37" s="8"/>
      <c r="GC37" s="85" t="s">
        <v>361</v>
      </c>
      <c r="GD37" s="8"/>
      <c r="GE37" s="8"/>
      <c r="GF37" s="8"/>
      <c r="GG37" s="8"/>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row>
    <row r="38" spans="1:244" s="85" customFormat="1" x14ac:dyDescent="0.2">
      <c r="A38" s="83"/>
      <c r="B38" s="33"/>
      <c r="C38" s="83"/>
      <c r="D38" s="84"/>
      <c r="E38" s="83"/>
      <c r="F38" s="84"/>
      <c r="G38" s="83"/>
      <c r="H38" s="83"/>
      <c r="I38" s="83"/>
      <c r="J38" s="83"/>
      <c r="K38" s="83"/>
      <c r="L38" s="83"/>
      <c r="M38" s="83"/>
      <c r="N38" s="83"/>
      <c r="AI38" s="85" t="s">
        <v>358</v>
      </c>
      <c r="AN38" s="85" t="s">
        <v>113</v>
      </c>
      <c r="AS38" s="85" t="s">
        <v>132</v>
      </c>
      <c r="AX38" s="85" t="s">
        <v>428</v>
      </c>
      <c r="BC38" s="85" t="s">
        <v>438</v>
      </c>
      <c r="BH38" s="85" t="s">
        <v>466</v>
      </c>
      <c r="BI38" s="8"/>
      <c r="BJ38" s="8"/>
      <c r="BK38" s="8"/>
      <c r="BL38" s="8"/>
      <c r="BM38" s="85" t="s">
        <v>470</v>
      </c>
      <c r="BN38" s="8"/>
      <c r="BO38" s="8"/>
      <c r="BP38" s="8"/>
      <c r="BQ38" s="8"/>
      <c r="BR38" s="85" t="s">
        <v>483</v>
      </c>
      <c r="BS38" s="8"/>
      <c r="BT38" s="8"/>
      <c r="BU38" s="8"/>
      <c r="BV38" s="8"/>
      <c r="BW38" s="85" t="s">
        <v>470</v>
      </c>
      <c r="BX38" s="8"/>
      <c r="BY38" s="8"/>
      <c r="BZ38" s="8"/>
      <c r="CA38" s="8"/>
      <c r="CB38" s="85" t="s">
        <v>503</v>
      </c>
      <c r="CC38" s="8"/>
      <c r="CD38" s="8"/>
      <c r="CE38" s="8"/>
      <c r="CF38" s="8"/>
      <c r="CH38" s="8"/>
      <c r="CI38" s="8"/>
      <c r="CJ38" s="8"/>
      <c r="CK38" s="8"/>
      <c r="CL38" s="85" t="s">
        <v>517</v>
      </c>
      <c r="CM38" s="8"/>
      <c r="CN38" s="8"/>
      <c r="CO38" s="8"/>
      <c r="CP38" s="8"/>
      <c r="CQ38" s="85" t="s">
        <v>525</v>
      </c>
      <c r="CR38" s="8"/>
      <c r="CS38" s="8"/>
      <c r="CT38" s="8"/>
      <c r="CU38" s="8"/>
      <c r="CV38" s="85" t="s">
        <v>533</v>
      </c>
      <c r="CW38" s="8"/>
      <c r="CX38" s="8"/>
      <c r="CY38" s="8"/>
      <c r="CZ38" s="8"/>
      <c r="DA38" s="85" t="s">
        <v>525</v>
      </c>
      <c r="DB38" s="8"/>
      <c r="DC38" s="8"/>
      <c r="DD38" s="8"/>
      <c r="DE38" s="8"/>
      <c r="DF38" s="85" t="s">
        <v>542</v>
      </c>
      <c r="DG38" s="8"/>
      <c r="DH38" s="8"/>
      <c r="DI38" s="8"/>
      <c r="DJ38" s="8"/>
      <c r="DK38" s="85" t="s">
        <v>551</v>
      </c>
      <c r="DL38" s="8"/>
      <c r="DM38" s="8"/>
      <c r="DN38" s="8"/>
      <c r="DO38" s="8"/>
      <c r="DP38" s="85" t="s">
        <v>517</v>
      </c>
      <c r="DQ38" s="8"/>
      <c r="DR38" s="8"/>
      <c r="DS38" s="8"/>
      <c r="DT38" s="8"/>
      <c r="DU38" s="85" t="s">
        <v>562</v>
      </c>
      <c r="DV38" s="8"/>
      <c r="DW38" s="8"/>
      <c r="DX38" s="8"/>
      <c r="DY38" s="8"/>
      <c r="DZ38" s="85" t="s">
        <v>438</v>
      </c>
      <c r="EA38" s="8"/>
      <c r="EB38" s="8"/>
      <c r="EC38" s="8"/>
      <c r="ED38" s="8"/>
      <c r="EE38" s="85" t="s">
        <v>438</v>
      </c>
      <c r="EF38" s="8"/>
      <c r="EG38" s="8"/>
      <c r="EH38" s="8"/>
      <c r="EI38" s="8"/>
      <c r="EJ38" s="85" t="s">
        <v>132</v>
      </c>
      <c r="EK38" s="8"/>
      <c r="EL38" s="8"/>
      <c r="EM38" s="8"/>
      <c r="EN38" s="8"/>
      <c r="EP38" s="8"/>
      <c r="EQ38" s="8"/>
      <c r="ER38" s="8"/>
      <c r="ES38" s="8"/>
      <c r="ET38" s="85" t="s">
        <v>438</v>
      </c>
      <c r="EU38" s="8"/>
      <c r="EV38" s="8"/>
      <c r="EW38" s="8"/>
      <c r="EX38" s="8"/>
      <c r="EY38" s="85" t="s">
        <v>438</v>
      </c>
      <c r="EZ38" s="8"/>
      <c r="FA38" s="8"/>
      <c r="FB38" s="8"/>
      <c r="FC38" s="8"/>
      <c r="FD38" s="85" t="s">
        <v>644</v>
      </c>
      <c r="FE38" s="8"/>
      <c r="FF38" s="8"/>
      <c r="FG38" s="8"/>
      <c r="FH38" s="8"/>
      <c r="FI38" s="85" t="s">
        <v>658</v>
      </c>
      <c r="FJ38" s="8"/>
      <c r="FK38" s="8"/>
      <c r="FL38" s="8"/>
      <c r="FM38" s="8"/>
      <c r="FN38" s="85" t="s">
        <v>132</v>
      </c>
      <c r="FO38" s="8"/>
      <c r="FP38" s="8"/>
      <c r="FQ38" s="8"/>
      <c r="FR38" s="8"/>
      <c r="FS38" s="85" t="s">
        <v>658</v>
      </c>
      <c r="FT38" s="8"/>
      <c r="FU38" s="8"/>
      <c r="FV38" s="8"/>
      <c r="FW38" s="8"/>
      <c r="FX38" s="85" t="s">
        <v>698</v>
      </c>
      <c r="FY38" s="8"/>
      <c r="FZ38" s="8"/>
      <c r="GA38" s="8"/>
      <c r="GB38" s="8"/>
      <c r="GC38" s="85" t="s">
        <v>713</v>
      </c>
      <c r="GD38" s="8"/>
      <c r="GE38" s="8"/>
      <c r="GF38" s="8"/>
      <c r="GG38" s="8"/>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row>
    <row r="39" spans="1:244" s="85" customFormat="1" x14ac:dyDescent="0.2">
      <c r="A39" s="83"/>
      <c r="B39" s="33"/>
      <c r="C39" s="83"/>
      <c r="D39" s="84"/>
      <c r="E39" s="83"/>
      <c r="F39" s="84"/>
      <c r="G39" s="83"/>
      <c r="H39" s="83"/>
      <c r="I39" s="83"/>
      <c r="J39" s="83"/>
      <c r="K39" s="83"/>
      <c r="L39" s="83"/>
      <c r="M39" s="83"/>
      <c r="N39" s="83"/>
      <c r="AI39" s="85" t="s">
        <v>134</v>
      </c>
      <c r="AN39" s="85" t="s">
        <v>398</v>
      </c>
      <c r="AS39" s="85" t="s">
        <v>416</v>
      </c>
      <c r="AX39" s="85" t="s">
        <v>429</v>
      </c>
      <c r="BC39" s="85" t="s">
        <v>439</v>
      </c>
      <c r="BI39" s="8"/>
      <c r="BJ39" s="8"/>
      <c r="BK39" s="8"/>
      <c r="BL39" s="8"/>
      <c r="BN39" s="8"/>
      <c r="BO39" s="8"/>
      <c r="BP39" s="8"/>
      <c r="BQ39" s="8"/>
      <c r="BS39" s="8"/>
      <c r="BT39" s="8"/>
      <c r="BU39" s="8"/>
      <c r="BV39" s="8"/>
      <c r="BX39" s="8"/>
      <c r="BY39" s="8"/>
      <c r="BZ39" s="8"/>
      <c r="CA39" s="8"/>
      <c r="CC39" s="8"/>
      <c r="CD39" s="8"/>
      <c r="CE39" s="8"/>
      <c r="CF39" s="8"/>
      <c r="CH39" s="8"/>
      <c r="CI39" s="8"/>
      <c r="CJ39" s="8"/>
      <c r="CK39" s="8"/>
      <c r="CM39" s="8"/>
      <c r="CN39" s="8"/>
      <c r="CO39" s="8"/>
      <c r="CP39" s="8"/>
      <c r="CR39" s="8"/>
      <c r="CS39" s="8"/>
      <c r="CT39" s="8"/>
      <c r="CU39" s="8"/>
      <c r="CW39" s="8"/>
      <c r="CX39" s="8"/>
      <c r="CY39" s="8"/>
      <c r="CZ39" s="8"/>
      <c r="DB39" s="8"/>
      <c r="DC39" s="8"/>
      <c r="DD39" s="8"/>
      <c r="DE39" s="8"/>
      <c r="DG39" s="8"/>
      <c r="DH39" s="8"/>
      <c r="DI39" s="8"/>
      <c r="DJ39" s="8"/>
      <c r="DL39" s="8"/>
      <c r="DM39" s="8"/>
      <c r="DN39" s="8"/>
      <c r="DO39" s="8"/>
      <c r="DQ39" s="8"/>
      <c r="DR39" s="8"/>
      <c r="DS39" s="8"/>
      <c r="DT39" s="8"/>
      <c r="DV39" s="8"/>
      <c r="DW39" s="8"/>
      <c r="DX39" s="8"/>
      <c r="DY39" s="8"/>
      <c r="DZ39" s="85" t="s">
        <v>578</v>
      </c>
      <c r="EA39" s="8"/>
      <c r="EB39" s="8"/>
      <c r="EC39" s="8"/>
      <c r="ED39" s="8"/>
      <c r="EE39" s="85" t="s">
        <v>599</v>
      </c>
      <c r="EF39" s="8"/>
      <c r="EG39" s="8"/>
      <c r="EH39" s="8"/>
      <c r="EI39" s="8"/>
      <c r="EJ39" s="85" t="s">
        <v>603</v>
      </c>
      <c r="EK39" s="8"/>
      <c r="EL39" s="8"/>
      <c r="EM39" s="8"/>
      <c r="EN39" s="8"/>
      <c r="EP39" s="8"/>
      <c r="EQ39" s="8"/>
      <c r="ER39" s="8"/>
      <c r="ES39" s="8"/>
      <c r="ET39" s="85" t="s">
        <v>619</v>
      </c>
      <c r="EU39" s="8"/>
      <c r="EV39" s="8"/>
      <c r="EW39" s="8"/>
      <c r="EX39" s="8"/>
      <c r="EY39" s="85" t="s">
        <v>619</v>
      </c>
      <c r="EZ39" s="8"/>
      <c r="FA39" s="8"/>
      <c r="FB39" s="8"/>
      <c r="FC39" s="8"/>
      <c r="FD39" s="85" t="s">
        <v>643</v>
      </c>
      <c r="FE39" s="8"/>
      <c r="FF39" s="8"/>
      <c r="FG39" s="8"/>
      <c r="FH39" s="8"/>
      <c r="FI39" s="85" t="s">
        <v>619</v>
      </c>
      <c r="FJ39" s="8"/>
      <c r="FK39" s="8"/>
      <c r="FL39" s="8"/>
      <c r="FM39" s="8"/>
      <c r="FN39" s="85" t="s">
        <v>673</v>
      </c>
      <c r="FO39" s="8"/>
      <c r="FP39" s="8"/>
      <c r="FQ39" s="8"/>
      <c r="FR39" s="8"/>
      <c r="FS39" s="85" t="s">
        <v>686</v>
      </c>
      <c r="FT39" s="8"/>
      <c r="FU39" s="8"/>
      <c r="FV39" s="8"/>
      <c r="FW39" s="8"/>
      <c r="FX39" s="85" t="s">
        <v>699</v>
      </c>
      <c r="FY39" s="8"/>
      <c r="FZ39" s="8"/>
      <c r="GA39" s="8"/>
      <c r="GB39" s="8"/>
      <c r="GC39" s="85" t="s">
        <v>643</v>
      </c>
      <c r="GD39" s="8"/>
      <c r="GE39" s="8"/>
      <c r="GF39" s="8"/>
      <c r="GG39" s="8"/>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row>
    <row r="40" spans="1:244" s="85" customFormat="1" ht="344.25" customHeight="1" x14ac:dyDescent="0.2">
      <c r="A40" s="83"/>
      <c r="B40" s="33"/>
      <c r="C40" s="83"/>
      <c r="D40" s="84"/>
      <c r="E40" s="83"/>
      <c r="F40" s="84"/>
      <c r="G40" s="83"/>
      <c r="H40" s="83"/>
      <c r="I40" s="83"/>
      <c r="J40" s="83"/>
      <c r="K40" s="83"/>
      <c r="L40" s="83"/>
      <c r="M40" s="83"/>
      <c r="N40" s="83"/>
      <c r="O40" s="319"/>
      <c r="P40" s="320"/>
      <c r="Q40" s="320"/>
      <c r="R40" s="320"/>
      <c r="S40" s="321"/>
      <c r="T40" s="319" t="s">
        <v>248</v>
      </c>
      <c r="U40" s="320"/>
      <c r="V40" s="320"/>
      <c r="W40" s="320"/>
      <c r="X40" s="321"/>
      <c r="Y40" s="319" t="s">
        <v>322</v>
      </c>
      <c r="Z40" s="320"/>
      <c r="AA40" s="320"/>
      <c r="AB40" s="320"/>
      <c r="AC40" s="321"/>
      <c r="AD40" s="319" t="s">
        <v>330</v>
      </c>
      <c r="AE40" s="320"/>
      <c r="AF40" s="320"/>
      <c r="AG40" s="320"/>
      <c r="AH40" s="321"/>
      <c r="AI40" s="319" t="s">
        <v>377</v>
      </c>
      <c r="AJ40" s="320"/>
      <c r="AK40" s="320"/>
      <c r="AL40" s="320"/>
      <c r="AM40" s="321"/>
      <c r="AN40" s="319" t="s">
        <v>405</v>
      </c>
      <c r="AO40" s="320"/>
      <c r="AP40" s="320"/>
      <c r="AQ40" s="320"/>
      <c r="AR40" s="321"/>
      <c r="AS40" s="319" t="s">
        <v>420</v>
      </c>
      <c r="AT40" s="320"/>
      <c r="AU40" s="320"/>
      <c r="AV40" s="320"/>
      <c r="AW40" s="321"/>
      <c r="AX40" s="319" t="s">
        <v>433</v>
      </c>
      <c r="AY40" s="320"/>
      <c r="AZ40" s="320"/>
      <c r="BA40" s="320"/>
      <c r="BB40" s="321"/>
      <c r="BC40" s="319" t="s">
        <v>445</v>
      </c>
      <c r="BD40" s="320"/>
      <c r="BE40" s="320"/>
      <c r="BF40" s="320"/>
      <c r="BG40" s="321"/>
      <c r="BH40" s="319" t="s">
        <v>474</v>
      </c>
      <c r="BI40" s="320"/>
      <c r="BJ40" s="320"/>
      <c r="BK40" s="320"/>
      <c r="BL40" s="321"/>
      <c r="BM40" s="319" t="s">
        <v>477</v>
      </c>
      <c r="BN40" s="320"/>
      <c r="BO40" s="320"/>
      <c r="BP40" s="320"/>
      <c r="BQ40" s="321"/>
      <c r="BR40" s="319" t="s">
        <v>486</v>
      </c>
      <c r="BS40" s="320"/>
      <c r="BT40" s="320"/>
      <c r="BU40" s="320"/>
      <c r="BV40" s="321"/>
      <c r="BW40" s="319" t="s">
        <v>498</v>
      </c>
      <c r="BX40" s="320"/>
      <c r="BY40" s="320"/>
      <c r="BZ40" s="320"/>
      <c r="CA40" s="321"/>
      <c r="CB40" s="319" t="s">
        <v>509</v>
      </c>
      <c r="CC40" s="320"/>
      <c r="CD40" s="320"/>
      <c r="CE40" s="320"/>
      <c r="CF40" s="321"/>
      <c r="CG40" s="319" t="s">
        <v>515</v>
      </c>
      <c r="CH40" s="320"/>
      <c r="CI40" s="320"/>
      <c r="CJ40" s="320"/>
      <c r="CK40" s="321"/>
      <c r="CL40" s="319" t="s">
        <v>519</v>
      </c>
      <c r="CM40" s="320"/>
      <c r="CN40" s="320"/>
      <c r="CO40" s="320"/>
      <c r="CP40" s="321"/>
      <c r="CQ40" s="319" t="s">
        <v>526</v>
      </c>
      <c r="CR40" s="320"/>
      <c r="CS40" s="320"/>
      <c r="CT40" s="320"/>
      <c r="CU40" s="321"/>
      <c r="CV40" s="319" t="s">
        <v>534</v>
      </c>
      <c r="CW40" s="320"/>
      <c r="CX40" s="320"/>
      <c r="CY40" s="320"/>
      <c r="CZ40" s="321"/>
      <c r="DA40" s="319" t="s">
        <v>539</v>
      </c>
      <c r="DB40" s="320"/>
      <c r="DC40" s="320"/>
      <c r="DD40" s="320"/>
      <c r="DE40" s="321"/>
      <c r="DF40" s="319" t="s">
        <v>545</v>
      </c>
      <c r="DG40" s="320"/>
      <c r="DH40" s="320"/>
      <c r="DI40" s="320"/>
      <c r="DJ40" s="321"/>
      <c r="DK40" s="319" t="s">
        <v>552</v>
      </c>
      <c r="DL40" s="320"/>
      <c r="DM40" s="320"/>
      <c r="DN40" s="320"/>
      <c r="DO40" s="321"/>
      <c r="DP40" s="319" t="s">
        <v>564</v>
      </c>
      <c r="DQ40" s="320"/>
      <c r="DR40" s="320"/>
      <c r="DS40" s="320"/>
      <c r="DT40" s="321"/>
      <c r="DU40" s="319" t="s">
        <v>570</v>
      </c>
      <c r="DV40" s="320"/>
      <c r="DW40" s="320"/>
      <c r="DX40" s="320"/>
      <c r="DY40" s="321"/>
      <c r="DZ40" s="319" t="s">
        <v>581</v>
      </c>
      <c r="EA40" s="320"/>
      <c r="EB40" s="320"/>
      <c r="EC40" s="320"/>
      <c r="ED40" s="321"/>
      <c r="EE40" s="319" t="s">
        <v>600</v>
      </c>
      <c r="EF40" s="320"/>
      <c r="EG40" s="320"/>
      <c r="EH40" s="320"/>
      <c r="EI40" s="321"/>
      <c r="EJ40" s="319" t="s">
        <v>608</v>
      </c>
      <c r="EK40" s="320"/>
      <c r="EL40" s="320"/>
      <c r="EM40" s="320"/>
      <c r="EN40" s="321"/>
      <c r="EO40" s="319"/>
      <c r="EP40" s="320"/>
      <c r="EQ40" s="320"/>
      <c r="ER40" s="320"/>
      <c r="ES40" s="321"/>
      <c r="ET40" s="319" t="s">
        <v>624</v>
      </c>
      <c r="EU40" s="320"/>
      <c r="EV40" s="320"/>
      <c r="EW40" s="320"/>
      <c r="EX40" s="321"/>
      <c r="EY40" s="319" t="s">
        <v>635</v>
      </c>
      <c r="EZ40" s="320"/>
      <c r="FA40" s="320"/>
      <c r="FB40" s="320"/>
      <c r="FC40" s="321"/>
      <c r="FD40" s="319" t="s">
        <v>645</v>
      </c>
      <c r="FE40" s="320"/>
      <c r="FF40" s="320"/>
      <c r="FG40" s="320"/>
      <c r="FH40" s="321"/>
      <c r="FI40" s="319" t="s">
        <v>663</v>
      </c>
      <c r="FJ40" s="320"/>
      <c r="FK40" s="320"/>
      <c r="FL40" s="320"/>
      <c r="FM40" s="321"/>
      <c r="FN40" s="319" t="s">
        <v>677</v>
      </c>
      <c r="FO40" s="320"/>
      <c r="FP40" s="320"/>
      <c r="FQ40" s="320"/>
      <c r="FR40" s="321"/>
      <c r="FS40" s="319" t="s">
        <v>690</v>
      </c>
      <c r="FT40" s="320"/>
      <c r="FU40" s="320"/>
      <c r="FV40" s="320"/>
      <c r="FW40" s="321"/>
      <c r="FX40" s="319" t="s">
        <v>701</v>
      </c>
      <c r="FY40" s="320"/>
      <c r="FZ40" s="320"/>
      <c r="GA40" s="320"/>
      <c r="GB40" s="321"/>
      <c r="GC40" s="319" t="s">
        <v>714</v>
      </c>
      <c r="GD40" s="320"/>
      <c r="GE40" s="320"/>
      <c r="GF40" s="320"/>
      <c r="GG40" s="321"/>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row>
    <row r="41" spans="1:244" s="85" customFormat="1" x14ac:dyDescent="0.2">
      <c r="A41" s="83"/>
      <c r="B41" s="33"/>
      <c r="C41" s="83"/>
      <c r="D41" s="84"/>
      <c r="E41" s="83"/>
      <c r="F41" s="84"/>
      <c r="G41" s="83"/>
      <c r="H41" s="83"/>
      <c r="I41" s="83"/>
      <c r="J41" s="83"/>
      <c r="K41" s="83"/>
      <c r="L41" s="83"/>
      <c r="M41" s="83"/>
      <c r="N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row>
    <row r="42" spans="1:244" s="8" customFormat="1" x14ac:dyDescent="0.2">
      <c r="A42" s="6"/>
      <c r="C42" s="6"/>
      <c r="D42" s="19"/>
      <c r="E42" s="6"/>
      <c r="F42" s="19"/>
      <c r="G42" s="6"/>
      <c r="H42" s="6"/>
      <c r="I42" s="6"/>
      <c r="J42" s="6"/>
      <c r="K42" s="6"/>
      <c r="L42" s="6"/>
      <c r="M42" s="6"/>
      <c r="N42" s="6"/>
      <c r="T42" s="338" t="s">
        <v>246</v>
      </c>
      <c r="U42" s="338"/>
      <c r="V42" s="338"/>
      <c r="W42" s="338"/>
      <c r="X42" s="338"/>
      <c r="Y42" s="338" t="s">
        <v>246</v>
      </c>
      <c r="Z42" s="338"/>
      <c r="AA42" s="338"/>
      <c r="AB42" s="338"/>
      <c r="AC42" s="338"/>
      <c r="AD42" s="338" t="s">
        <v>246</v>
      </c>
      <c r="AE42" s="338"/>
      <c r="AF42" s="338"/>
      <c r="AG42" s="338"/>
      <c r="AH42" s="338"/>
      <c r="AI42" s="338" t="s">
        <v>246</v>
      </c>
      <c r="AJ42" s="338"/>
      <c r="AK42" s="338"/>
      <c r="AL42" s="338"/>
      <c r="AM42" s="338"/>
      <c r="AN42" s="338" t="s">
        <v>246</v>
      </c>
      <c r="AO42" s="338"/>
      <c r="AP42" s="338"/>
      <c r="AQ42" s="338"/>
      <c r="AR42" s="338"/>
      <c r="AS42" s="338" t="s">
        <v>246</v>
      </c>
      <c r="AT42" s="338"/>
      <c r="AU42" s="338"/>
      <c r="AV42" s="338"/>
      <c r="AW42" s="338"/>
      <c r="AX42" s="338" t="s">
        <v>246</v>
      </c>
      <c r="AY42" s="338"/>
      <c r="AZ42" s="338"/>
      <c r="BA42" s="338"/>
      <c r="BB42" s="338"/>
      <c r="BC42" s="338" t="s">
        <v>246</v>
      </c>
      <c r="BD42" s="338"/>
      <c r="BE42" s="338"/>
      <c r="BF42" s="338"/>
      <c r="BG42" s="338"/>
      <c r="BH42" s="338" t="s">
        <v>246</v>
      </c>
      <c r="BI42" s="338"/>
      <c r="BJ42" s="338"/>
      <c r="BK42" s="338"/>
      <c r="BL42" s="338"/>
      <c r="BM42" s="338" t="s">
        <v>246</v>
      </c>
      <c r="BN42" s="338"/>
      <c r="BO42" s="338"/>
      <c r="BP42" s="338"/>
      <c r="BQ42" s="338"/>
      <c r="BR42" s="338" t="s">
        <v>246</v>
      </c>
      <c r="BS42" s="338"/>
      <c r="BT42" s="338"/>
      <c r="BU42" s="338"/>
      <c r="BV42" s="338"/>
      <c r="BW42" s="338" t="s">
        <v>246</v>
      </c>
      <c r="BX42" s="338"/>
      <c r="BY42" s="338"/>
      <c r="BZ42" s="338"/>
      <c r="CA42" s="338"/>
      <c r="CB42" s="338" t="s">
        <v>246</v>
      </c>
      <c r="CC42" s="338"/>
      <c r="CD42" s="338"/>
      <c r="CE42" s="338"/>
      <c r="CF42" s="338"/>
      <c r="CG42" s="338" t="s">
        <v>246</v>
      </c>
      <c r="CH42" s="338"/>
      <c r="CI42" s="338"/>
      <c r="CJ42" s="338"/>
      <c r="CK42" s="338"/>
      <c r="CL42" s="338" t="s">
        <v>246</v>
      </c>
      <c r="CM42" s="338"/>
      <c r="CN42" s="338"/>
      <c r="CO42" s="338"/>
      <c r="CP42" s="338"/>
      <c r="CQ42" s="322" t="s">
        <v>246</v>
      </c>
      <c r="CR42" s="322"/>
      <c r="CS42" s="322"/>
      <c r="CT42" s="322"/>
      <c r="CU42" s="322"/>
      <c r="CV42" s="322" t="s">
        <v>246</v>
      </c>
      <c r="CW42" s="322"/>
      <c r="CX42" s="322"/>
      <c r="CY42" s="322"/>
      <c r="CZ42" s="322"/>
      <c r="DA42" s="322" t="s">
        <v>246</v>
      </c>
      <c r="DB42" s="322"/>
      <c r="DC42" s="322"/>
      <c r="DD42" s="322"/>
      <c r="DE42" s="322"/>
      <c r="DF42" s="322" t="s">
        <v>246</v>
      </c>
      <c r="DG42" s="322"/>
      <c r="DH42" s="322"/>
      <c r="DI42" s="322"/>
      <c r="DJ42" s="322"/>
      <c r="DK42" s="322" t="s">
        <v>246</v>
      </c>
      <c r="DL42" s="322"/>
      <c r="DM42" s="322"/>
      <c r="DN42" s="322"/>
      <c r="DO42" s="322"/>
      <c r="DP42" s="322" t="s">
        <v>246</v>
      </c>
      <c r="DQ42" s="322"/>
      <c r="DR42" s="322"/>
      <c r="DS42" s="322"/>
      <c r="DT42" s="322"/>
      <c r="DU42" s="322" t="s">
        <v>246</v>
      </c>
      <c r="DV42" s="322"/>
      <c r="DW42" s="322"/>
      <c r="DX42" s="322"/>
      <c r="DY42" s="322"/>
      <c r="DZ42" s="322" t="s">
        <v>246</v>
      </c>
      <c r="EA42" s="322"/>
      <c r="EB42" s="322"/>
      <c r="EC42" s="322"/>
      <c r="ED42" s="322"/>
      <c r="EE42" s="322" t="s">
        <v>246</v>
      </c>
      <c r="EF42" s="322"/>
      <c r="EG42" s="322"/>
      <c r="EH42" s="322"/>
      <c r="EI42" s="322"/>
      <c r="EJ42" s="322" t="s">
        <v>246</v>
      </c>
      <c r="EK42" s="322"/>
      <c r="EL42" s="322"/>
      <c r="EM42" s="322"/>
      <c r="EN42" s="322"/>
      <c r="EO42" s="335"/>
      <c r="EP42" s="335"/>
      <c r="EQ42" s="335"/>
      <c r="ER42" s="335"/>
      <c r="ES42" s="335"/>
      <c r="ET42" s="322" t="s">
        <v>246</v>
      </c>
      <c r="EU42" s="322"/>
      <c r="EV42" s="322"/>
      <c r="EW42" s="322"/>
      <c r="EX42" s="322"/>
      <c r="EY42" s="322" t="s">
        <v>246</v>
      </c>
      <c r="EZ42" s="322"/>
      <c r="FA42" s="322"/>
      <c r="FB42" s="322"/>
      <c r="FC42" s="322"/>
      <c r="FD42" s="322" t="s">
        <v>246</v>
      </c>
      <c r="FE42" s="322"/>
      <c r="FF42" s="322"/>
      <c r="FG42" s="322"/>
      <c r="FH42" s="322"/>
      <c r="FI42" s="322" t="s">
        <v>246</v>
      </c>
      <c r="FJ42" s="322"/>
      <c r="FK42" s="322"/>
      <c r="FL42" s="322"/>
      <c r="FM42" s="322"/>
      <c r="FN42" s="322" t="s">
        <v>246</v>
      </c>
      <c r="FO42" s="322"/>
      <c r="FP42" s="322"/>
      <c r="FQ42" s="322"/>
      <c r="FR42" s="322"/>
      <c r="FS42" s="322" t="s">
        <v>246</v>
      </c>
      <c r="FT42" s="322"/>
      <c r="FU42" s="322"/>
      <c r="FV42" s="322"/>
      <c r="FW42" s="322"/>
      <c r="FX42" s="322" t="s">
        <v>246</v>
      </c>
      <c r="FY42" s="322"/>
      <c r="FZ42" s="322"/>
      <c r="GA42" s="322"/>
      <c r="GB42" s="322"/>
      <c r="GC42" s="322" t="s">
        <v>246</v>
      </c>
      <c r="GD42" s="322"/>
      <c r="GE42" s="322"/>
      <c r="GF42" s="322"/>
      <c r="GG42" s="322"/>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row>
    <row r="43" spans="1:244" s="85" customFormat="1" x14ac:dyDescent="0.2">
      <c r="A43" s="83"/>
      <c r="B43" s="33"/>
      <c r="C43" s="83"/>
      <c r="D43" s="84"/>
      <c r="E43" s="83"/>
      <c r="F43" s="84"/>
      <c r="G43" s="83"/>
      <c r="H43" s="83"/>
      <c r="I43" s="83"/>
      <c r="J43" s="83"/>
      <c r="K43" s="83"/>
      <c r="L43" s="83"/>
      <c r="M43" s="83"/>
      <c r="N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row>
    <row r="44" spans="1:244" s="85" customFormat="1" x14ac:dyDescent="0.2">
      <c r="A44" s="83"/>
      <c r="B44" s="33"/>
      <c r="C44" s="83"/>
      <c r="D44" s="84"/>
      <c r="E44" s="83"/>
      <c r="F44" s="84"/>
      <c r="G44" s="83"/>
      <c r="H44" s="83"/>
      <c r="I44" s="83"/>
      <c r="J44" s="83"/>
      <c r="K44" s="83"/>
      <c r="L44" s="83"/>
      <c r="M44" s="83"/>
      <c r="N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row>
    <row r="45" spans="1:244" s="85" customFormat="1" ht="13.5" customHeight="1" x14ac:dyDescent="0.25">
      <c r="A45" s="83"/>
      <c r="B45" s="33"/>
      <c r="C45" s="83"/>
      <c r="D45" s="84"/>
      <c r="E45" s="83"/>
      <c r="F45" s="84"/>
      <c r="G45" s="83"/>
      <c r="H45" s="83"/>
      <c r="I45" s="83"/>
      <c r="J45" s="83"/>
      <c r="K45" s="83"/>
      <c r="L45" s="83"/>
      <c r="M45" s="83"/>
      <c r="N45" s="83"/>
      <c r="BQ45" s="339" t="s">
        <v>510</v>
      </c>
      <c r="BR45" s="340"/>
      <c r="BS45" s="340"/>
      <c r="BT45" s="340"/>
      <c r="BU45" s="340"/>
      <c r="BV45" s="341"/>
      <c r="BW45" s="338" t="s">
        <v>246</v>
      </c>
      <c r="BX45" s="338"/>
      <c r="BY45" s="338"/>
      <c r="BZ45" s="338"/>
      <c r="CA45" s="338"/>
      <c r="CB45" s="338" t="s">
        <v>246</v>
      </c>
      <c r="CC45" s="338"/>
      <c r="CD45" s="338"/>
      <c r="CE45" s="338"/>
      <c r="CF45" s="338"/>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row>
    <row r="46" spans="1:244" s="85" customFormat="1" x14ac:dyDescent="0.2">
      <c r="A46" s="83"/>
      <c r="B46" s="33"/>
      <c r="C46" s="83"/>
      <c r="D46" s="84"/>
      <c r="E46" s="83"/>
      <c r="F46" s="84"/>
      <c r="G46" s="83"/>
      <c r="H46" s="83"/>
      <c r="I46" s="83"/>
      <c r="J46" s="83"/>
      <c r="K46" s="83"/>
      <c r="L46" s="83"/>
      <c r="M46" s="83"/>
      <c r="N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row>
    <row r="47" spans="1:244" s="85" customFormat="1" x14ac:dyDescent="0.2">
      <c r="A47" s="83"/>
      <c r="B47" s="33"/>
      <c r="C47" s="83"/>
      <c r="D47" s="84"/>
      <c r="E47" s="83"/>
      <c r="F47" s="84"/>
      <c r="G47" s="83"/>
      <c r="H47" s="83"/>
      <c r="I47" s="83"/>
      <c r="J47" s="83"/>
      <c r="K47" s="83"/>
      <c r="L47" s="83"/>
      <c r="M47" s="83"/>
      <c r="N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c r="HF47" s="83"/>
      <c r="HG47" s="83"/>
      <c r="HH47" s="83"/>
      <c r="HI47" s="83"/>
      <c r="HJ47" s="83"/>
      <c r="HK47" s="83"/>
      <c r="HL47" s="83"/>
      <c r="HM47" s="83"/>
      <c r="HN47" s="83"/>
      <c r="HO47" s="83"/>
      <c r="HP47" s="83"/>
      <c r="HQ47" s="83"/>
      <c r="HR47" s="83"/>
      <c r="HS47" s="83"/>
      <c r="HT47" s="83"/>
      <c r="HU47" s="83"/>
      <c r="HV47" s="83"/>
      <c r="HW47" s="83"/>
      <c r="HX47" s="83"/>
      <c r="HY47" s="83"/>
      <c r="HZ47" s="83"/>
      <c r="IA47" s="83"/>
      <c r="IB47" s="83"/>
      <c r="IC47" s="83"/>
      <c r="ID47" s="83"/>
      <c r="IE47" s="83"/>
      <c r="IF47" s="83"/>
      <c r="IG47" s="83"/>
      <c r="IH47" s="83"/>
      <c r="II47" s="83"/>
      <c r="IJ47" s="83"/>
    </row>
    <row r="48" spans="1:244" s="85" customFormat="1" x14ac:dyDescent="0.2">
      <c r="A48" s="83"/>
      <c r="B48" s="33"/>
      <c r="C48" s="83"/>
      <c r="D48" s="84"/>
      <c r="E48" s="83"/>
      <c r="F48" s="84"/>
      <c r="G48" s="83"/>
      <c r="H48" s="83"/>
      <c r="I48" s="83"/>
      <c r="J48" s="83"/>
      <c r="K48" s="83"/>
      <c r="L48" s="83"/>
      <c r="M48" s="83"/>
      <c r="N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row>
    <row r="49" spans="1:244" s="85" customFormat="1" x14ac:dyDescent="0.2">
      <c r="A49" s="83"/>
      <c r="B49" s="33"/>
      <c r="C49" s="83"/>
      <c r="D49" s="84"/>
      <c r="E49" s="83"/>
      <c r="F49" s="84"/>
      <c r="G49" s="83"/>
      <c r="H49" s="83"/>
      <c r="I49" s="83"/>
      <c r="J49" s="83"/>
      <c r="K49" s="83"/>
      <c r="L49" s="83"/>
      <c r="M49" s="83"/>
      <c r="N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row>
    <row r="50" spans="1:244" s="85" customFormat="1" x14ac:dyDescent="0.2">
      <c r="A50" s="83"/>
      <c r="B50" s="33"/>
      <c r="C50" s="83"/>
      <c r="D50" s="84"/>
      <c r="E50" s="83"/>
      <c r="F50" s="84"/>
      <c r="G50" s="83"/>
      <c r="H50" s="83"/>
      <c r="I50" s="83"/>
      <c r="J50" s="83"/>
      <c r="K50" s="83"/>
      <c r="L50" s="83"/>
      <c r="M50" s="83"/>
      <c r="N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row>
    <row r="51" spans="1:244" s="85" customFormat="1" x14ac:dyDescent="0.2">
      <c r="A51" s="83"/>
      <c r="B51" s="33"/>
      <c r="C51" s="83"/>
      <c r="D51" s="84"/>
      <c r="E51" s="83"/>
      <c r="F51" s="84"/>
      <c r="G51" s="83"/>
      <c r="H51" s="83"/>
      <c r="I51" s="83"/>
      <c r="J51" s="83"/>
      <c r="K51" s="83"/>
      <c r="L51" s="83"/>
      <c r="M51" s="83"/>
      <c r="N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row>
    <row r="52" spans="1:244" s="85" customFormat="1" x14ac:dyDescent="0.2">
      <c r="A52" s="83"/>
      <c r="B52" s="33"/>
      <c r="C52" s="83"/>
      <c r="D52" s="84"/>
      <c r="E52" s="83"/>
      <c r="F52" s="84"/>
      <c r="G52" s="83"/>
      <c r="H52" s="83"/>
      <c r="I52" s="83"/>
      <c r="J52" s="83"/>
      <c r="K52" s="83"/>
      <c r="L52" s="83"/>
      <c r="M52" s="83"/>
      <c r="N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row>
    <row r="53" spans="1:244" s="85" customFormat="1" x14ac:dyDescent="0.2">
      <c r="A53" s="83"/>
      <c r="B53" s="33"/>
      <c r="C53" s="83"/>
      <c r="D53" s="84"/>
      <c r="E53" s="83"/>
      <c r="F53" s="84"/>
      <c r="G53" s="83"/>
      <c r="H53" s="83"/>
      <c r="I53" s="83"/>
      <c r="J53" s="83"/>
      <c r="K53" s="83"/>
      <c r="L53" s="83"/>
      <c r="M53" s="83"/>
      <c r="N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row>
    <row r="54" spans="1:244" s="85" customFormat="1" x14ac:dyDescent="0.2">
      <c r="A54" s="83"/>
      <c r="B54" s="33"/>
      <c r="C54" s="83"/>
      <c r="D54" s="84"/>
      <c r="E54" s="83"/>
      <c r="F54" s="84"/>
      <c r="G54" s="83"/>
      <c r="H54" s="83"/>
      <c r="I54" s="83"/>
      <c r="J54" s="83"/>
      <c r="K54" s="83"/>
      <c r="L54" s="83"/>
      <c r="M54" s="83"/>
      <c r="N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row>
    <row r="55" spans="1:244" s="85" customFormat="1" x14ac:dyDescent="0.2">
      <c r="A55" s="83"/>
      <c r="B55" s="33"/>
      <c r="C55" s="83"/>
      <c r="D55" s="84"/>
      <c r="E55" s="83"/>
      <c r="F55" s="84"/>
      <c r="G55" s="83"/>
      <c r="H55" s="83"/>
      <c r="I55" s="83"/>
      <c r="J55" s="83"/>
      <c r="K55" s="83"/>
      <c r="L55" s="83"/>
      <c r="M55" s="83"/>
      <c r="N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row>
    <row r="56" spans="1:244" s="85" customFormat="1" x14ac:dyDescent="0.2">
      <c r="A56" s="83"/>
      <c r="B56" s="33"/>
      <c r="C56" s="83"/>
      <c r="D56" s="84"/>
      <c r="E56" s="83"/>
      <c r="F56" s="84"/>
      <c r="G56" s="83"/>
      <c r="H56" s="83"/>
      <c r="I56" s="83"/>
      <c r="J56" s="83"/>
      <c r="K56" s="83"/>
      <c r="L56" s="83"/>
      <c r="M56" s="83"/>
      <c r="N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row>
    <row r="57" spans="1:244" s="85" customFormat="1" x14ac:dyDescent="0.2">
      <c r="A57" s="83"/>
      <c r="B57" s="33"/>
      <c r="C57" s="83"/>
      <c r="D57" s="84"/>
      <c r="E57" s="83"/>
      <c r="F57" s="84"/>
      <c r="G57" s="83"/>
      <c r="H57" s="83"/>
      <c r="I57" s="83"/>
      <c r="J57" s="83"/>
      <c r="K57" s="83"/>
      <c r="L57" s="83"/>
      <c r="M57" s="83"/>
      <c r="N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row>
    <row r="58" spans="1:244" s="85" customFormat="1" x14ac:dyDescent="0.2">
      <c r="A58" s="83"/>
      <c r="B58" s="33"/>
      <c r="C58" s="83"/>
      <c r="D58" s="84"/>
      <c r="E58" s="83"/>
      <c r="F58" s="84"/>
      <c r="G58" s="83"/>
      <c r="H58" s="83"/>
      <c r="I58" s="83"/>
      <c r="J58" s="83"/>
      <c r="K58" s="83"/>
      <c r="L58" s="83"/>
      <c r="M58" s="83"/>
      <c r="N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row>
    <row r="59" spans="1:244" s="85" customFormat="1" x14ac:dyDescent="0.2">
      <c r="A59" s="83"/>
      <c r="B59" s="33"/>
      <c r="C59" s="83"/>
      <c r="D59" s="84"/>
      <c r="E59" s="83"/>
      <c r="F59" s="84"/>
      <c r="G59" s="83"/>
      <c r="H59" s="83"/>
      <c r="I59" s="83"/>
      <c r="J59" s="83"/>
      <c r="K59" s="83"/>
      <c r="L59" s="83"/>
      <c r="M59" s="83"/>
      <c r="N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row>
    <row r="60" spans="1:244" s="85" customFormat="1" x14ac:dyDescent="0.2">
      <c r="A60" s="83"/>
      <c r="B60" s="33"/>
      <c r="C60" s="83"/>
      <c r="D60" s="84"/>
      <c r="E60" s="83"/>
      <c r="F60" s="84"/>
      <c r="G60" s="83"/>
      <c r="H60" s="83"/>
      <c r="I60" s="83"/>
      <c r="J60" s="83"/>
      <c r="K60" s="83"/>
      <c r="L60" s="83"/>
      <c r="M60" s="83"/>
      <c r="N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row>
    <row r="61" spans="1:244" s="85" customFormat="1" x14ac:dyDescent="0.2">
      <c r="A61" s="83"/>
      <c r="B61" s="33"/>
      <c r="C61" s="83"/>
      <c r="D61" s="84"/>
      <c r="E61" s="83"/>
      <c r="F61" s="84"/>
      <c r="G61" s="83"/>
      <c r="H61" s="83"/>
      <c r="I61" s="83"/>
      <c r="J61" s="83"/>
      <c r="K61" s="83"/>
      <c r="L61" s="83"/>
      <c r="M61" s="83"/>
      <c r="N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row>
    <row r="62" spans="1:244" s="85" customFormat="1" x14ac:dyDescent="0.2">
      <c r="A62" s="83"/>
      <c r="B62" s="33"/>
      <c r="C62" s="83"/>
      <c r="D62" s="84"/>
      <c r="E62" s="83"/>
      <c r="F62" s="84"/>
      <c r="G62" s="83"/>
      <c r="H62" s="83"/>
      <c r="I62" s="83"/>
      <c r="J62" s="83"/>
      <c r="K62" s="83"/>
      <c r="L62" s="83"/>
      <c r="M62" s="83"/>
      <c r="N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row>
  </sheetData>
  <mergeCells count="292">
    <mergeCell ref="FX32:GB32"/>
    <mergeCell ref="GC1:GG1"/>
    <mergeCell ref="GC2:GG2"/>
    <mergeCell ref="GC3:GG3"/>
    <mergeCell ref="GD31:GG31"/>
    <mergeCell ref="GC32:GG32"/>
    <mergeCell ref="GC33:GG33"/>
    <mergeCell ref="GC40:GG40"/>
    <mergeCell ref="GC42:GG42"/>
    <mergeCell ref="FX40:GB40"/>
    <mergeCell ref="FX2:GB2"/>
    <mergeCell ref="DP42:DT42"/>
    <mergeCell ref="DZ42:ED42"/>
    <mergeCell ref="EE42:EI42"/>
    <mergeCell ref="FS33:FW33"/>
    <mergeCell ref="FN40:FR40"/>
    <mergeCell ref="FS40:FW40"/>
    <mergeCell ref="FS42:FW42"/>
    <mergeCell ref="ET42:EX42"/>
    <mergeCell ref="EY42:FC42"/>
    <mergeCell ref="FD42:FH42"/>
    <mergeCell ref="ET40:EX40"/>
    <mergeCell ref="DP40:DT40"/>
    <mergeCell ref="DZ40:ED40"/>
    <mergeCell ref="FD40:FH40"/>
    <mergeCell ref="EE40:EI40"/>
    <mergeCell ref="EO33:ES33"/>
    <mergeCell ref="FN33:FR33"/>
    <mergeCell ref="EJ40:EN40"/>
    <mergeCell ref="EJ42:EN42"/>
    <mergeCell ref="DU33:DY33"/>
    <mergeCell ref="DU40:DY40"/>
    <mergeCell ref="DU42:DY42"/>
    <mergeCell ref="EY33:FC33"/>
    <mergeCell ref="FD33:FH33"/>
    <mergeCell ref="T42:X42"/>
    <mergeCell ref="Y42:AC42"/>
    <mergeCell ref="AD42:AH42"/>
    <mergeCell ref="AI42:AM42"/>
    <mergeCell ref="BC42:BG42"/>
    <mergeCell ref="DA40:DE40"/>
    <mergeCell ref="EY40:FC40"/>
    <mergeCell ref="EO42:ES42"/>
    <mergeCell ref="DA42:DE42"/>
    <mergeCell ref="AN42:AR42"/>
    <mergeCell ref="AS42:AW42"/>
    <mergeCell ref="AX42:BB42"/>
    <mergeCell ref="EO40:ES40"/>
    <mergeCell ref="BH42:BL42"/>
    <mergeCell ref="BM42:BQ42"/>
    <mergeCell ref="BR42:BV42"/>
    <mergeCell ref="BW42:CA42"/>
    <mergeCell ref="CG42:CK42"/>
    <mergeCell ref="CL42:CP42"/>
    <mergeCell ref="CB42:CF42"/>
    <mergeCell ref="CQ42:CU42"/>
    <mergeCell ref="CV42:CZ42"/>
    <mergeCell ref="DF42:DJ42"/>
    <mergeCell ref="DK42:DO42"/>
    <mergeCell ref="BH40:BL40"/>
    <mergeCell ref="AX40:BB40"/>
    <mergeCell ref="BC40:BG40"/>
    <mergeCell ref="BC33:BG33"/>
    <mergeCell ref="DZ33:ED33"/>
    <mergeCell ref="EE33:EI33"/>
    <mergeCell ref="CL40:CP40"/>
    <mergeCell ref="DP33:DT33"/>
    <mergeCell ref="DA33:DE33"/>
    <mergeCell ref="CQ33:CU33"/>
    <mergeCell ref="CL33:CP33"/>
    <mergeCell ref="CG33:CK33"/>
    <mergeCell ref="DK40:DO40"/>
    <mergeCell ref="CV40:CZ40"/>
    <mergeCell ref="CG40:CK40"/>
    <mergeCell ref="DF40:DJ40"/>
    <mergeCell ref="CQ40:CU40"/>
    <mergeCell ref="BM40:BQ40"/>
    <mergeCell ref="CB40:CF40"/>
    <mergeCell ref="FD32:FH32"/>
    <mergeCell ref="ET33:EX33"/>
    <mergeCell ref="EJ32:EN32"/>
    <mergeCell ref="EJ33:EN33"/>
    <mergeCell ref="CV33:CZ33"/>
    <mergeCell ref="FE31:FH31"/>
    <mergeCell ref="EK31:EN31"/>
    <mergeCell ref="EZ31:FC31"/>
    <mergeCell ref="DF32:DJ32"/>
    <mergeCell ref="DK32:DO32"/>
    <mergeCell ref="DK33:DO33"/>
    <mergeCell ref="DF33:DJ33"/>
    <mergeCell ref="DV31:DY31"/>
    <mergeCell ref="DU32:DY32"/>
    <mergeCell ref="EA31:ED31"/>
    <mergeCell ref="EF31:EI31"/>
    <mergeCell ref="EP31:ES31"/>
    <mergeCell ref="ET32:EX32"/>
    <mergeCell ref="DG31:DJ31"/>
    <mergeCell ref="EE32:EI32"/>
    <mergeCell ref="EO32:ES32"/>
    <mergeCell ref="EY32:FC32"/>
    <mergeCell ref="EY1:FC1"/>
    <mergeCell ref="EY2:FC2"/>
    <mergeCell ref="EY3:FC3"/>
    <mergeCell ref="DZ2:ED2"/>
    <mergeCell ref="FD1:FH1"/>
    <mergeCell ref="DP1:DT1"/>
    <mergeCell ref="DU1:DY1"/>
    <mergeCell ref="DU2:DY2"/>
    <mergeCell ref="DU3:DY3"/>
    <mergeCell ref="FD3:FH3"/>
    <mergeCell ref="FD2:FH2"/>
    <mergeCell ref="DZ3:ED3"/>
    <mergeCell ref="DP3:DT3"/>
    <mergeCell ref="EO3:ES3"/>
    <mergeCell ref="DZ1:ED1"/>
    <mergeCell ref="ET1:EX1"/>
    <mergeCell ref="ET2:EX2"/>
    <mergeCell ref="ET3:EX3"/>
    <mergeCell ref="EJ1:EN1"/>
    <mergeCell ref="EJ2:EN2"/>
    <mergeCell ref="EJ3:EN3"/>
    <mergeCell ref="EO1:ES1"/>
    <mergeCell ref="EE3:EI3"/>
    <mergeCell ref="EO2:ES2"/>
    <mergeCell ref="EE1:EI1"/>
    <mergeCell ref="EE2:EI2"/>
    <mergeCell ref="DZ32:ED32"/>
    <mergeCell ref="EU31:EX31"/>
    <mergeCell ref="CV32:CZ32"/>
    <mergeCell ref="DA32:DE32"/>
    <mergeCell ref="DB31:DE31"/>
    <mergeCell ref="DK2:DO2"/>
    <mergeCell ref="DA3:DE3"/>
    <mergeCell ref="DA1:DE1"/>
    <mergeCell ref="DL31:DO31"/>
    <mergeCell ref="DK3:DO3"/>
    <mergeCell ref="CQ1:CU1"/>
    <mergeCell ref="DP2:DT2"/>
    <mergeCell ref="DP32:DT32"/>
    <mergeCell ref="DQ31:DT31"/>
    <mergeCell ref="CL1:CP1"/>
    <mergeCell ref="CQ2:CU2"/>
    <mergeCell ref="CL2:CP2"/>
    <mergeCell ref="DA2:DE2"/>
    <mergeCell ref="CW31:CZ31"/>
    <mergeCell ref="CV1:CZ1"/>
    <mergeCell ref="CV3:CZ3"/>
    <mergeCell ref="DK1:DO1"/>
    <mergeCell ref="DF1:DJ1"/>
    <mergeCell ref="DF2:DJ2"/>
    <mergeCell ref="DF3:DJ3"/>
    <mergeCell ref="CV2:CZ2"/>
    <mergeCell ref="CM31:CP31"/>
    <mergeCell ref="CQ3:CU3"/>
    <mergeCell ref="CR31:CU31"/>
    <mergeCell ref="CL3:CP3"/>
    <mergeCell ref="CL32:CP32"/>
    <mergeCell ref="CQ32:CU32"/>
    <mergeCell ref="CB2:CF2"/>
    <mergeCell ref="BR40:BV40"/>
    <mergeCell ref="CC31:CF31"/>
    <mergeCell ref="CB3:CF3"/>
    <mergeCell ref="BR32:BV32"/>
    <mergeCell ref="BW33:CA33"/>
    <mergeCell ref="BW3:CA3"/>
    <mergeCell ref="CB33:CF33"/>
    <mergeCell ref="CG1:CK1"/>
    <mergeCell ref="BW1:CA1"/>
    <mergeCell ref="CB32:CF32"/>
    <mergeCell ref="CB1:CF1"/>
    <mergeCell ref="CG2:CK2"/>
    <mergeCell ref="CG32:CK32"/>
    <mergeCell ref="CG3:CK3"/>
    <mergeCell ref="CH31:CK31"/>
    <mergeCell ref="BX31:CA31"/>
    <mergeCell ref="BW2:CA2"/>
    <mergeCell ref="BW40:CA40"/>
    <mergeCell ref="BW32:CA32"/>
    <mergeCell ref="BR33:BV33"/>
    <mergeCell ref="BR1:BV1"/>
    <mergeCell ref="BS31:BV31"/>
    <mergeCell ref="O1:S1"/>
    <mergeCell ref="T1:X1"/>
    <mergeCell ref="Y1:AC1"/>
    <mergeCell ref="AD1:AH1"/>
    <mergeCell ref="BM1:BQ1"/>
    <mergeCell ref="BR3:BV3"/>
    <mergeCell ref="AX2:BB2"/>
    <mergeCell ref="AN3:AR3"/>
    <mergeCell ref="AN2:AR2"/>
    <mergeCell ref="BC2:BG2"/>
    <mergeCell ref="O2:S2"/>
    <mergeCell ref="O3:S3"/>
    <mergeCell ref="AI3:AM3"/>
    <mergeCell ref="BH1:BL1"/>
    <mergeCell ref="BC1:BG1"/>
    <mergeCell ref="AI1:AM1"/>
    <mergeCell ref="AX3:BB3"/>
    <mergeCell ref="BH2:BL2"/>
    <mergeCell ref="BH3:BL3"/>
    <mergeCell ref="AN1:AR1"/>
    <mergeCell ref="AS3:AW3"/>
    <mergeCell ref="BR2:BV2"/>
    <mergeCell ref="AX1:BB1"/>
    <mergeCell ref="AS2:AW2"/>
    <mergeCell ref="AS1:AW1"/>
    <mergeCell ref="BM3:BQ3"/>
    <mergeCell ref="BI31:BL31"/>
    <mergeCell ref="AY31:BB31"/>
    <mergeCell ref="AX32:BB32"/>
    <mergeCell ref="BH32:BL32"/>
    <mergeCell ref="BC32:BG32"/>
    <mergeCell ref="BH33:BL33"/>
    <mergeCell ref="BD31:BG31"/>
    <mergeCell ref="BN31:BQ31"/>
    <mergeCell ref="BM2:BQ2"/>
    <mergeCell ref="BM32:BQ32"/>
    <mergeCell ref="BM33:BQ33"/>
    <mergeCell ref="AX33:BB33"/>
    <mergeCell ref="AS32:AW32"/>
    <mergeCell ref="AS33:AW33"/>
    <mergeCell ref="T2:X2"/>
    <mergeCell ref="Y3:AC3"/>
    <mergeCell ref="Y2:AC2"/>
    <mergeCell ref="AI2:AM2"/>
    <mergeCell ref="AD2:AH2"/>
    <mergeCell ref="AJ31:AM31"/>
    <mergeCell ref="AE31:AH31"/>
    <mergeCell ref="AD3:AH3"/>
    <mergeCell ref="BC3:BG3"/>
    <mergeCell ref="Z31:AC31"/>
    <mergeCell ref="AT31:AW31"/>
    <mergeCell ref="O40:S40"/>
    <mergeCell ref="AI40:AM40"/>
    <mergeCell ref="AD40:AH40"/>
    <mergeCell ref="T40:X40"/>
    <mergeCell ref="Y40:AC40"/>
    <mergeCell ref="AS40:AW40"/>
    <mergeCell ref="T33:X33"/>
    <mergeCell ref="AN40:AR40"/>
    <mergeCell ref="T3:X3"/>
    <mergeCell ref="AI32:AM32"/>
    <mergeCell ref="AI33:AM33"/>
    <mergeCell ref="AD33:AH33"/>
    <mergeCell ref="BW45:CA45"/>
    <mergeCell ref="CB45:CF45"/>
    <mergeCell ref="BQ45:BV45"/>
    <mergeCell ref="A2:A4"/>
    <mergeCell ref="N2:N4"/>
    <mergeCell ref="B2:B4"/>
    <mergeCell ref="I2:I4"/>
    <mergeCell ref="D2:D4"/>
    <mergeCell ref="H2:H4"/>
    <mergeCell ref="J2:J4"/>
    <mergeCell ref="AN33:AR33"/>
    <mergeCell ref="AO31:AR31"/>
    <mergeCell ref="O33:S33"/>
    <mergeCell ref="P31:S31"/>
    <mergeCell ref="U31:X31"/>
    <mergeCell ref="Y33:AC33"/>
    <mergeCell ref="AN32:AR32"/>
    <mergeCell ref="C2:C4"/>
    <mergeCell ref="G2:G4"/>
    <mergeCell ref="E2:E4"/>
    <mergeCell ref="L2:L4"/>
    <mergeCell ref="F2:F4"/>
    <mergeCell ref="M2:M4"/>
    <mergeCell ref="K2:K4"/>
    <mergeCell ref="FJ31:FM31"/>
    <mergeCell ref="FI32:FM32"/>
    <mergeCell ref="FI33:FM33"/>
    <mergeCell ref="FI40:FM40"/>
    <mergeCell ref="FI42:FM42"/>
    <mergeCell ref="FX1:GB1"/>
    <mergeCell ref="FS3:FW3"/>
    <mergeCell ref="FS1:FW1"/>
    <mergeCell ref="FN1:FR1"/>
    <mergeCell ref="FT31:FW31"/>
    <mergeCell ref="FO31:FR31"/>
    <mergeCell ref="FN2:FR2"/>
    <mergeCell ref="FN3:FR3"/>
    <mergeCell ref="FI1:FM1"/>
    <mergeCell ref="FI2:FM2"/>
    <mergeCell ref="FI3:FM3"/>
    <mergeCell ref="FS2:FW2"/>
    <mergeCell ref="FN42:FR42"/>
    <mergeCell ref="FN32:FR32"/>
    <mergeCell ref="FS32:FW32"/>
    <mergeCell ref="FX42:GB42"/>
    <mergeCell ref="FY31:GB31"/>
    <mergeCell ref="FX3:GB3"/>
    <mergeCell ref="FX33:GB33"/>
  </mergeCells>
  <phoneticPr fontId="0" type="noConversion"/>
  <conditionalFormatting sqref="B6:B7 A7:C7 E5:N6 A5:A30 C5:C30 J7 J28:J30 E7:I30 K7:N30">
    <cfRule type="cellIs" dxfId="8" priority="54" stopIfTrue="1" operator="equal">
      <formula>0</formula>
    </cfRule>
  </conditionalFormatting>
  <conditionalFormatting sqref="DZ5:EI30 O5:DT30 EO5:FH30 FN5:GG30">
    <cfRule type="cellIs" dxfId="7" priority="11" stopIfTrue="1" operator="equal">
      <formula>"E"</formula>
    </cfRule>
    <cfRule type="cellIs" dxfId="6" priority="12" operator="equal">
      <formula>"A"</formula>
    </cfRule>
  </conditionalFormatting>
  <conditionalFormatting sqref="DU5:DY30">
    <cfRule type="cellIs" dxfId="5" priority="9" stopIfTrue="1" operator="equal">
      <formula>"E"</formula>
    </cfRule>
    <cfRule type="cellIs" dxfId="4" priority="10" operator="equal">
      <formula>"A"</formula>
    </cfRule>
  </conditionalFormatting>
  <conditionalFormatting sqref="EJ5:EN30">
    <cfRule type="cellIs" dxfId="3" priority="7" stopIfTrue="1" operator="equal">
      <formula>"E"</formula>
    </cfRule>
    <cfRule type="cellIs" dxfId="2" priority="8" operator="equal">
      <formula>"A"</formula>
    </cfRule>
  </conditionalFormatting>
  <conditionalFormatting sqref="FI5:FM30">
    <cfRule type="cellIs" dxfId="1" priority="5" stopIfTrue="1" operator="equal">
      <formula>"E"</formula>
    </cfRule>
    <cfRule type="cellIs" dxfId="0" priority="6" operator="equal">
      <formula>"A"</formula>
    </cfRule>
  </conditionalFormatting>
  <printOptions horizontalCentered="1" verticalCentered="1"/>
  <pageMargins left="0.25" right="0.25" top="0.75" bottom="0.75" header="0.3" footer="0.3"/>
  <pageSetup paperSize="9" scale="85" orientation="portrait" horizontalDpi="300" verticalDpi="300" r:id="rId1"/>
  <headerFooter alignWithMargins="0"/>
  <colBreaks count="1" manualBreakCount="1">
    <brk id="34" min="1" max="46" man="1"/>
  </colBreaks>
  <webPublishItems count="1">
    <webPublishItem id="14673" divId="SUTURA COMPLETO PER WEB_14673" sourceType="sheet" destinationFile="E:\PS Sutura\sito nuovo\voti.htm"/>
  </webPublishItem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2"/>
  <sheetViews>
    <sheetView zoomScaleNormal="100" workbookViewId="0">
      <selection activeCell="D2" sqref="D2:F2"/>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2" t="s">
        <v>463</v>
      </c>
      <c r="E2" s="403"/>
      <c r="F2" s="404"/>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144</v>
      </c>
      <c r="L23" s="155"/>
    </row>
    <row r="24" spans="10:12" ht="13.5" x14ac:dyDescent="0.2">
      <c r="J24" s="98"/>
      <c r="K24" s="96"/>
      <c r="L24" s="155"/>
    </row>
    <row r="25" spans="10:12" ht="13.5" x14ac:dyDescent="0.2">
      <c r="J25" s="98"/>
      <c r="K25" s="96" t="s">
        <v>64</v>
      </c>
      <c r="L25" s="155"/>
    </row>
    <row r="26" spans="10:12" ht="13.5" x14ac:dyDescent="0.2">
      <c r="J26" s="98"/>
      <c r="K26" s="96" t="s">
        <v>455</v>
      </c>
      <c r="L26" s="155"/>
    </row>
    <row r="27" spans="10:12" ht="13.5" x14ac:dyDescent="0.2">
      <c r="J27" s="98"/>
      <c r="K27" s="96" t="s">
        <v>28</v>
      </c>
      <c r="L27" s="155"/>
    </row>
    <row r="28" spans="10:12" ht="13.5" x14ac:dyDescent="0.2">
      <c r="J28" s="98"/>
      <c r="K28" s="96" t="s">
        <v>407</v>
      </c>
      <c r="L28" s="155"/>
    </row>
    <row r="29" spans="10:12" ht="13.5" x14ac:dyDescent="0.2">
      <c r="J29" s="98"/>
      <c r="K29" s="96" t="s">
        <v>1</v>
      </c>
      <c r="L29" s="155"/>
    </row>
    <row r="30" spans="10:12" ht="13.5" x14ac:dyDescent="0.2">
      <c r="J30" s="98"/>
      <c r="K30" s="96"/>
      <c r="L30" s="155"/>
    </row>
    <row r="31" spans="10:12" ht="13.5" x14ac:dyDescent="0.2">
      <c r="J31" s="98"/>
      <c r="K31" s="96"/>
      <c r="L31" s="151"/>
    </row>
    <row r="32" spans="10:12" ht="13.5" x14ac:dyDescent="0.2">
      <c r="J32" s="98" t="s">
        <v>80</v>
      </c>
      <c r="K32" s="98" t="s">
        <v>0</v>
      </c>
      <c r="L32" s="151"/>
    </row>
    <row r="33" spans="10:12" x14ac:dyDescent="0.2">
      <c r="J33" s="376"/>
      <c r="K33" s="385"/>
      <c r="L33" s="386"/>
    </row>
    <row r="34" spans="10:12" x14ac:dyDescent="0.2">
      <c r="J34" s="387"/>
      <c r="K34" s="388"/>
      <c r="L34" s="389"/>
    </row>
    <row r="35" spans="10:12" x14ac:dyDescent="0.2">
      <c r="J35" s="387"/>
      <c r="K35" s="388"/>
      <c r="L35" s="389"/>
    </row>
    <row r="36" spans="10:12" x14ac:dyDescent="0.2">
      <c r="J36" s="387"/>
      <c r="K36" s="388"/>
      <c r="L36" s="389"/>
    </row>
    <row r="37" spans="10:12" x14ac:dyDescent="0.2">
      <c r="J37" s="387"/>
      <c r="K37" s="388"/>
      <c r="L37" s="389"/>
    </row>
    <row r="38" spans="10:12" x14ac:dyDescent="0.2">
      <c r="J38" s="387"/>
      <c r="K38" s="388"/>
      <c r="L38" s="389"/>
    </row>
    <row r="39" spans="10:12" x14ac:dyDescent="0.2">
      <c r="J39" s="387"/>
      <c r="K39" s="388"/>
      <c r="L39" s="389"/>
    </row>
    <row r="40" spans="10:12" x14ac:dyDescent="0.2">
      <c r="J40" s="387"/>
      <c r="K40" s="388"/>
      <c r="L40" s="389"/>
    </row>
    <row r="41" spans="10:12" x14ac:dyDescent="0.2">
      <c r="J41" s="387"/>
      <c r="K41" s="388"/>
      <c r="L41" s="389"/>
    </row>
    <row r="42" spans="10:12" x14ac:dyDescent="0.2">
      <c r="J42" s="387"/>
      <c r="K42" s="388"/>
      <c r="L42" s="389"/>
    </row>
    <row r="43" spans="10:12" x14ac:dyDescent="0.2">
      <c r="J43" s="387"/>
      <c r="K43" s="388"/>
      <c r="L43" s="389"/>
    </row>
    <row r="44" spans="10:12" x14ac:dyDescent="0.2">
      <c r="J44" s="387"/>
      <c r="K44" s="388"/>
      <c r="L44" s="389"/>
    </row>
    <row r="45" spans="10:12" x14ac:dyDescent="0.2">
      <c r="J45" s="387"/>
      <c r="K45" s="388"/>
      <c r="L45" s="389"/>
    </row>
    <row r="46" spans="10:12" x14ac:dyDescent="0.2">
      <c r="J46" s="387"/>
      <c r="K46" s="388"/>
      <c r="L46" s="389"/>
    </row>
    <row r="47" spans="10:12" x14ac:dyDescent="0.2">
      <c r="J47" s="387"/>
      <c r="K47" s="388"/>
      <c r="L47" s="389"/>
    </row>
    <row r="48" spans="10:12" x14ac:dyDescent="0.2">
      <c r="J48" s="387"/>
      <c r="K48" s="388"/>
      <c r="L48" s="389"/>
    </row>
    <row r="49" spans="10:12" x14ac:dyDescent="0.2">
      <c r="J49" s="387"/>
      <c r="K49" s="388"/>
      <c r="L49" s="389"/>
    </row>
    <row r="50" spans="10:12" x14ac:dyDescent="0.2">
      <c r="J50" s="387"/>
      <c r="K50" s="388"/>
      <c r="L50" s="389"/>
    </row>
    <row r="51" spans="10:12" x14ac:dyDescent="0.2">
      <c r="J51" s="387"/>
      <c r="K51" s="388"/>
      <c r="L51" s="389"/>
    </row>
    <row r="52" spans="10:12" x14ac:dyDescent="0.2">
      <c r="J52" s="387"/>
      <c r="K52" s="388"/>
      <c r="L52" s="389"/>
    </row>
    <row r="53" spans="10:12" x14ac:dyDescent="0.2">
      <c r="J53" s="387"/>
      <c r="K53" s="388"/>
      <c r="L53" s="389"/>
    </row>
    <row r="54" spans="10:12" x14ac:dyDescent="0.2">
      <c r="J54" s="387"/>
      <c r="K54" s="388"/>
      <c r="L54" s="389"/>
    </row>
    <row r="55" spans="10:12" x14ac:dyDescent="0.2">
      <c r="J55" s="387"/>
      <c r="K55" s="388"/>
      <c r="L55" s="389"/>
    </row>
    <row r="56" spans="10:12" x14ac:dyDescent="0.2">
      <c r="J56" s="387"/>
      <c r="K56" s="388"/>
      <c r="L56" s="389"/>
    </row>
    <row r="57" spans="10:12" x14ac:dyDescent="0.2">
      <c r="J57" s="390"/>
      <c r="K57" s="391"/>
      <c r="L57" s="392"/>
    </row>
    <row r="58" spans="10:12" x14ac:dyDescent="0.2">
      <c r="J58" s="376"/>
      <c r="K58" s="385"/>
      <c r="L58" s="386"/>
    </row>
    <row r="59" spans="10:12" x14ac:dyDescent="0.2">
      <c r="J59" s="387"/>
      <c r="K59" s="388"/>
      <c r="L59" s="389"/>
    </row>
    <row r="60" spans="10:12" x14ac:dyDescent="0.2">
      <c r="J60" s="387"/>
      <c r="K60" s="388"/>
      <c r="L60" s="389"/>
    </row>
    <row r="61" spans="10:12" x14ac:dyDescent="0.2">
      <c r="J61" s="387"/>
      <c r="K61" s="388"/>
      <c r="L61" s="389"/>
    </row>
    <row r="62" spans="10:12" x14ac:dyDescent="0.2">
      <c r="J62" s="387"/>
      <c r="K62" s="388"/>
      <c r="L62" s="389"/>
    </row>
    <row r="63" spans="10:12" x14ac:dyDescent="0.2">
      <c r="J63" s="387"/>
      <c r="K63" s="388"/>
      <c r="L63" s="389"/>
    </row>
    <row r="64" spans="10:12" x14ac:dyDescent="0.2">
      <c r="J64" s="387"/>
      <c r="K64" s="388"/>
      <c r="L64" s="389"/>
    </row>
    <row r="65" spans="10:12" x14ac:dyDescent="0.2">
      <c r="J65" s="387"/>
      <c r="K65" s="388"/>
      <c r="L65" s="389"/>
    </row>
    <row r="66" spans="10:12" x14ac:dyDescent="0.2">
      <c r="J66" s="387"/>
      <c r="K66" s="388"/>
      <c r="L66" s="389"/>
    </row>
    <row r="67" spans="10:12" x14ac:dyDescent="0.2">
      <c r="J67" s="387"/>
      <c r="K67" s="388"/>
      <c r="L67" s="389"/>
    </row>
    <row r="68" spans="10:12" x14ac:dyDescent="0.2">
      <c r="J68" s="387"/>
      <c r="K68" s="388"/>
      <c r="L68" s="389"/>
    </row>
    <row r="69" spans="10:12" x14ac:dyDescent="0.2">
      <c r="J69" s="387"/>
      <c r="K69" s="388"/>
      <c r="L69" s="389"/>
    </row>
    <row r="70" spans="10:12" x14ac:dyDescent="0.2">
      <c r="J70" s="387"/>
      <c r="K70" s="388"/>
      <c r="L70" s="389"/>
    </row>
    <row r="71" spans="10:12" x14ac:dyDescent="0.2">
      <c r="J71" s="387"/>
      <c r="K71" s="388"/>
      <c r="L71" s="389"/>
    </row>
    <row r="72" spans="10:12" x14ac:dyDescent="0.2">
      <c r="J72" s="387"/>
      <c r="K72" s="388"/>
      <c r="L72" s="389"/>
    </row>
    <row r="73" spans="10:12" x14ac:dyDescent="0.2">
      <c r="J73" s="387"/>
      <c r="K73" s="388"/>
      <c r="L73" s="389"/>
    </row>
    <row r="74" spans="10:12" x14ac:dyDescent="0.2">
      <c r="J74" s="387"/>
      <c r="K74" s="388"/>
      <c r="L74" s="389"/>
    </row>
    <row r="75" spans="10:12" x14ac:dyDescent="0.2">
      <c r="J75" s="387"/>
      <c r="K75" s="388"/>
      <c r="L75" s="389"/>
    </row>
    <row r="76" spans="10:12" x14ac:dyDescent="0.2">
      <c r="J76" s="387"/>
      <c r="K76" s="388"/>
      <c r="L76" s="389"/>
    </row>
    <row r="77" spans="10:12" x14ac:dyDescent="0.2">
      <c r="J77" s="387"/>
      <c r="K77" s="388"/>
      <c r="L77" s="389"/>
    </row>
    <row r="78" spans="10:12" x14ac:dyDescent="0.2">
      <c r="J78" s="387"/>
      <c r="K78" s="388"/>
      <c r="L78" s="389"/>
    </row>
    <row r="79" spans="10:12" x14ac:dyDescent="0.2">
      <c r="J79" s="387"/>
      <c r="K79" s="388"/>
      <c r="L79" s="389"/>
    </row>
    <row r="80" spans="10:12" x14ac:dyDescent="0.2">
      <c r="J80" s="387"/>
      <c r="K80" s="388"/>
      <c r="L80" s="389"/>
    </row>
    <row r="81" spans="10:12" x14ac:dyDescent="0.2">
      <c r="J81" s="387"/>
      <c r="K81" s="388"/>
      <c r="L81" s="389"/>
    </row>
    <row r="82" spans="10:12" x14ac:dyDescent="0.2">
      <c r="J82" s="390"/>
      <c r="K82" s="391"/>
      <c r="L82" s="392"/>
    </row>
  </sheetData>
  <mergeCells count="3">
    <mergeCell ref="D2:F2"/>
    <mergeCell ref="J33:L57"/>
    <mergeCell ref="J58:L82"/>
  </mergeCells>
  <phoneticPr fontId="25" type="noConversion"/>
  <pageMargins left="0.7" right="0.7" top="0.75" bottom="0.75" header="0.3" footer="0.3"/>
  <pageSetup paperSize="9" scale="74" orientation="portrait" r:id="rId1"/>
  <rowBreaks count="1" manualBreakCount="1">
    <brk id="78" max="11" man="1"/>
  </rowBreaks>
  <colBreaks count="1" manualBreakCount="1">
    <brk id="9" max="133"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D1:L83"/>
  <sheetViews>
    <sheetView topLeftCell="A61" zoomScaleNormal="100" workbookViewId="0">
      <selection activeCell="K28" sqref="K28"/>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5" t="s">
        <v>114</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512</v>
      </c>
      <c r="L28" s="155"/>
    </row>
    <row r="29" spans="10:12" ht="13.5" x14ac:dyDescent="0.2">
      <c r="J29" s="98"/>
      <c r="K29" s="96" t="s">
        <v>28</v>
      </c>
      <c r="L29" s="155"/>
    </row>
    <row r="30" spans="10:12" ht="13.5" x14ac:dyDescent="0.2">
      <c r="J30" s="98"/>
      <c r="K30" s="96" t="s">
        <v>407</v>
      </c>
      <c r="L30" s="155"/>
    </row>
    <row r="31" spans="10:12" ht="13.5" x14ac:dyDescent="0.2">
      <c r="J31" s="98"/>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178"/>
      <c r="K35" s="176"/>
      <c r="L35" s="180"/>
    </row>
    <row r="36" spans="10:12" x14ac:dyDescent="0.2">
      <c r="J36" s="178"/>
      <c r="K36" s="179"/>
      <c r="L36" s="180"/>
    </row>
    <row r="37" spans="10:12" x14ac:dyDescent="0.2">
      <c r="J37" s="178"/>
      <c r="K37" s="179"/>
      <c r="L37" s="180"/>
    </row>
    <row r="38" spans="10:12" x14ac:dyDescent="0.2">
      <c r="J38" s="178"/>
      <c r="K38" s="179"/>
      <c r="L38" s="180"/>
    </row>
    <row r="39" spans="10:12" x14ac:dyDescent="0.2">
      <c r="J39" s="178"/>
      <c r="K39" s="179"/>
      <c r="L39" s="180"/>
    </row>
    <row r="40" spans="10:12" x14ac:dyDescent="0.2">
      <c r="J40" s="178"/>
      <c r="K40" s="179"/>
      <c r="L40" s="180"/>
    </row>
    <row r="41" spans="10:12" x14ac:dyDescent="0.2">
      <c r="J41" s="178"/>
      <c r="K41" s="179"/>
      <c r="L41" s="180"/>
    </row>
    <row r="42" spans="10:12" x14ac:dyDescent="0.2">
      <c r="J42" s="178"/>
      <c r="K42" s="179"/>
      <c r="L42" s="180"/>
    </row>
    <row r="43" spans="10:12" x14ac:dyDescent="0.2">
      <c r="J43" s="178"/>
      <c r="K43" s="179"/>
      <c r="L43" s="180"/>
    </row>
    <row r="44" spans="10:12" x14ac:dyDescent="0.2">
      <c r="J44" s="178"/>
      <c r="K44" s="179"/>
      <c r="L44" s="180"/>
    </row>
    <row r="45" spans="10:12" x14ac:dyDescent="0.2">
      <c r="J45" s="178"/>
      <c r="K45" s="179"/>
      <c r="L45" s="180"/>
    </row>
    <row r="46" spans="10:12" x14ac:dyDescent="0.2">
      <c r="J46" s="178"/>
      <c r="K46" s="179"/>
      <c r="L46" s="180"/>
    </row>
    <row r="47" spans="10:12" x14ac:dyDescent="0.2">
      <c r="J47" s="178"/>
      <c r="K47" s="179"/>
      <c r="L47" s="180"/>
    </row>
    <row r="48" spans="10:12" x14ac:dyDescent="0.2">
      <c r="J48" s="178"/>
      <c r="K48" s="179"/>
      <c r="L48" s="180"/>
    </row>
    <row r="49" spans="10:12" x14ac:dyDescent="0.2">
      <c r="J49" s="178"/>
      <c r="K49" s="179"/>
      <c r="L49" s="180"/>
    </row>
    <row r="50" spans="10:12" x14ac:dyDescent="0.2">
      <c r="J50" s="178"/>
      <c r="K50" s="179"/>
      <c r="L50" s="180"/>
    </row>
    <row r="51" spans="10:12" x14ac:dyDescent="0.2">
      <c r="J51" s="178"/>
      <c r="K51" s="179"/>
      <c r="L51" s="180"/>
    </row>
    <row r="52" spans="10:12" x14ac:dyDescent="0.2">
      <c r="J52" s="178"/>
      <c r="K52" s="179"/>
      <c r="L52" s="180"/>
    </row>
    <row r="53" spans="10:12" x14ac:dyDescent="0.2">
      <c r="J53" s="178"/>
      <c r="K53" s="179"/>
      <c r="L53" s="180"/>
    </row>
    <row r="54" spans="10:12" x14ac:dyDescent="0.2">
      <c r="J54" s="178"/>
      <c r="K54" s="179"/>
      <c r="L54" s="180"/>
    </row>
    <row r="55" spans="10:12" x14ac:dyDescent="0.2">
      <c r="J55" s="178"/>
      <c r="K55" s="179"/>
      <c r="L55" s="180"/>
    </row>
    <row r="56" spans="10:12" x14ac:dyDescent="0.2">
      <c r="J56" s="178"/>
      <c r="K56" s="179"/>
      <c r="L56" s="180"/>
    </row>
    <row r="57" spans="10:12" x14ac:dyDescent="0.2">
      <c r="J57" s="178"/>
      <c r="K57" s="179"/>
      <c r="L57" s="180"/>
    </row>
    <row r="58" spans="10:12" x14ac:dyDescent="0.2">
      <c r="J58" s="181"/>
      <c r="K58" s="182"/>
      <c r="L58" s="183"/>
    </row>
    <row r="59" spans="10:12" x14ac:dyDescent="0.2">
      <c r="J59" s="175"/>
      <c r="K59" s="176"/>
      <c r="L59" s="177"/>
    </row>
    <row r="60" spans="10:12" x14ac:dyDescent="0.2">
      <c r="J60" s="178"/>
      <c r="K60" s="179"/>
      <c r="L60" s="180"/>
    </row>
    <row r="61" spans="10:12" x14ac:dyDescent="0.2">
      <c r="J61" s="178"/>
      <c r="K61" s="179"/>
      <c r="L61" s="180"/>
    </row>
    <row r="62" spans="10:12" x14ac:dyDescent="0.2">
      <c r="J62" s="178"/>
      <c r="K62" s="179"/>
      <c r="L62" s="180"/>
    </row>
    <row r="63" spans="10:12" x14ac:dyDescent="0.2">
      <c r="J63" s="178"/>
      <c r="K63" s="179"/>
      <c r="L63" s="180"/>
    </row>
    <row r="64" spans="10:12" x14ac:dyDescent="0.2">
      <c r="J64" s="178"/>
      <c r="K64" s="179"/>
      <c r="L64" s="180"/>
    </row>
    <row r="65" spans="10:12" x14ac:dyDescent="0.2">
      <c r="J65" s="178"/>
      <c r="K65" s="179"/>
      <c r="L65" s="180"/>
    </row>
    <row r="66" spans="10:12" x14ac:dyDescent="0.2">
      <c r="J66" s="178"/>
      <c r="K66" s="179"/>
      <c r="L66" s="180"/>
    </row>
    <row r="67" spans="10:12" x14ac:dyDescent="0.2">
      <c r="J67" s="178"/>
      <c r="K67" s="179"/>
      <c r="L67" s="180"/>
    </row>
    <row r="68" spans="10:12" x14ac:dyDescent="0.2">
      <c r="J68" s="178"/>
      <c r="K68" s="179"/>
      <c r="L68" s="180"/>
    </row>
    <row r="69" spans="10:12" x14ac:dyDescent="0.2">
      <c r="J69" s="178"/>
      <c r="K69" s="179"/>
      <c r="L69" s="180"/>
    </row>
    <row r="70" spans="10:12" x14ac:dyDescent="0.2">
      <c r="J70" s="178"/>
      <c r="K70" s="179"/>
      <c r="L70" s="180"/>
    </row>
    <row r="71" spans="10:12" x14ac:dyDescent="0.2">
      <c r="J71" s="178"/>
      <c r="K71" s="179"/>
      <c r="L71" s="180"/>
    </row>
    <row r="72" spans="10:12" x14ac:dyDescent="0.2">
      <c r="J72" s="178"/>
      <c r="K72" s="179"/>
      <c r="L72" s="180"/>
    </row>
    <row r="73" spans="10:12" x14ac:dyDescent="0.2">
      <c r="J73" s="178"/>
      <c r="K73" s="179"/>
      <c r="L73" s="180"/>
    </row>
    <row r="74" spans="10:12" x14ac:dyDescent="0.2">
      <c r="J74" s="178"/>
      <c r="K74" s="179"/>
      <c r="L74" s="180"/>
    </row>
    <row r="75" spans="10:12" x14ac:dyDescent="0.2">
      <c r="J75" s="178"/>
      <c r="K75" s="179"/>
      <c r="L75" s="180"/>
    </row>
    <row r="76" spans="10:12" x14ac:dyDescent="0.2">
      <c r="J76" s="178"/>
      <c r="K76" s="179"/>
      <c r="L76" s="180"/>
    </row>
    <row r="77" spans="10:12" x14ac:dyDescent="0.2">
      <c r="J77" s="178"/>
      <c r="K77" s="179"/>
      <c r="L77" s="180"/>
    </row>
    <row r="78" spans="10:12" x14ac:dyDescent="0.2">
      <c r="J78" s="178"/>
      <c r="K78" s="179"/>
      <c r="L78" s="180"/>
    </row>
    <row r="79" spans="10:12" x14ac:dyDescent="0.2">
      <c r="J79" s="178"/>
      <c r="K79" s="179"/>
      <c r="L79" s="180"/>
    </row>
    <row r="80" spans="10:12" x14ac:dyDescent="0.2">
      <c r="J80" s="178"/>
      <c r="K80" s="179"/>
      <c r="L80" s="180"/>
    </row>
    <row r="81" spans="10:12" x14ac:dyDescent="0.2">
      <c r="J81" s="178"/>
      <c r="K81" s="179"/>
      <c r="L81" s="180"/>
    </row>
    <row r="82" spans="10:12" x14ac:dyDescent="0.2">
      <c r="J82" s="178"/>
      <c r="K82" s="179"/>
      <c r="L82" s="180"/>
    </row>
    <row r="83" spans="10:12" x14ac:dyDescent="0.2">
      <c r="J83" s="181"/>
      <c r="K83" s="182"/>
      <c r="L83" s="183"/>
    </row>
  </sheetData>
  <mergeCells count="1">
    <mergeCell ref="D2:F2"/>
  </mergeCells>
  <phoneticPr fontId="25" type="noConversion"/>
  <pageMargins left="0.7" right="0.7" top="0.75" bottom="0.75" header="0.3" footer="0.3"/>
  <pageSetup paperSize="9" scale="95" orientation="portrait" r:id="rId1"/>
  <rowBreaks count="2" manualBreakCount="2">
    <brk id="57" max="11" man="1"/>
    <brk id="117" max="16383" man="1"/>
  </rowBreaks>
  <colBreaks count="1" manualBreakCount="1">
    <brk id="9"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zoomScaleNormal="100" workbookViewId="0">
      <selection activeCell="J4" sqref="J4:L34"/>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5" t="s">
        <v>127</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512</v>
      </c>
      <c r="L28" s="155"/>
    </row>
    <row r="29" spans="10:12" ht="13.5" x14ac:dyDescent="0.2">
      <c r="J29" s="98"/>
      <c r="K29" s="96" t="s">
        <v>28</v>
      </c>
      <c r="L29" s="155"/>
    </row>
    <row r="30" spans="10:12" ht="13.5" x14ac:dyDescent="0.2">
      <c r="J30" s="98"/>
      <c r="K30" s="96" t="s">
        <v>407</v>
      </c>
      <c r="L30" s="155"/>
    </row>
    <row r="31" spans="10:12" ht="13.5" x14ac:dyDescent="0.2">
      <c r="J31" s="98"/>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197"/>
      <c r="K35" s="195"/>
      <c r="L35" s="199"/>
    </row>
    <row r="36" spans="10:12" x14ac:dyDescent="0.2">
      <c r="J36" s="197"/>
      <c r="K36" s="198"/>
      <c r="L36" s="199"/>
    </row>
    <row r="37" spans="10:12" x14ac:dyDescent="0.2">
      <c r="J37" s="197"/>
      <c r="K37" s="198"/>
      <c r="L37" s="199"/>
    </row>
    <row r="38" spans="10:12" x14ac:dyDescent="0.2">
      <c r="J38" s="197"/>
      <c r="K38" s="198"/>
      <c r="L38" s="199"/>
    </row>
    <row r="39" spans="10:12" x14ac:dyDescent="0.2">
      <c r="J39" s="197"/>
      <c r="K39" s="198"/>
      <c r="L39" s="199"/>
    </row>
    <row r="40" spans="10:12" x14ac:dyDescent="0.2">
      <c r="J40" s="197"/>
      <c r="K40" s="198"/>
      <c r="L40" s="199"/>
    </row>
    <row r="41" spans="10:12" x14ac:dyDescent="0.2">
      <c r="J41" s="197"/>
      <c r="K41" s="198"/>
      <c r="L41" s="199"/>
    </row>
    <row r="42" spans="10:12" x14ac:dyDescent="0.2">
      <c r="J42" s="197"/>
      <c r="K42" s="198"/>
      <c r="L42" s="199"/>
    </row>
    <row r="43" spans="10:12" x14ac:dyDescent="0.2">
      <c r="J43" s="197"/>
      <c r="K43" s="198"/>
      <c r="L43" s="199"/>
    </row>
    <row r="44" spans="10:12" x14ac:dyDescent="0.2">
      <c r="J44" s="197"/>
      <c r="K44" s="198"/>
      <c r="L44" s="199"/>
    </row>
    <row r="45" spans="10:12" x14ac:dyDescent="0.2">
      <c r="J45" s="197"/>
      <c r="K45" s="198"/>
      <c r="L45" s="199"/>
    </row>
    <row r="46" spans="10:12" x14ac:dyDescent="0.2">
      <c r="J46" s="197"/>
      <c r="K46" s="198"/>
      <c r="L46" s="199"/>
    </row>
    <row r="47" spans="10:12" x14ac:dyDescent="0.2">
      <c r="J47" s="197"/>
      <c r="K47" s="198"/>
      <c r="L47" s="199"/>
    </row>
    <row r="48" spans="10:12" x14ac:dyDescent="0.2">
      <c r="J48" s="197"/>
      <c r="K48" s="198"/>
      <c r="L48" s="199"/>
    </row>
    <row r="49" spans="10:12" x14ac:dyDescent="0.2">
      <c r="J49" s="197"/>
      <c r="K49" s="198"/>
      <c r="L49" s="199"/>
    </row>
    <row r="50" spans="10:12" x14ac:dyDescent="0.2">
      <c r="J50" s="197"/>
      <c r="K50" s="198"/>
      <c r="L50" s="199"/>
    </row>
    <row r="51" spans="10:12" x14ac:dyDescent="0.2">
      <c r="J51" s="197"/>
      <c r="K51" s="198"/>
      <c r="L51" s="199"/>
    </row>
    <row r="52" spans="10:12" x14ac:dyDescent="0.2">
      <c r="J52" s="197"/>
      <c r="K52" s="198"/>
      <c r="L52" s="199"/>
    </row>
    <row r="53" spans="10:12" x14ac:dyDescent="0.2">
      <c r="J53" s="197"/>
      <c r="K53" s="198"/>
      <c r="L53" s="199"/>
    </row>
    <row r="54" spans="10:12" x14ac:dyDescent="0.2">
      <c r="J54" s="197"/>
      <c r="K54" s="198"/>
      <c r="L54" s="199"/>
    </row>
    <row r="55" spans="10:12" x14ac:dyDescent="0.2">
      <c r="J55" s="197"/>
      <c r="K55" s="198"/>
      <c r="L55" s="199"/>
    </row>
    <row r="56" spans="10:12" x14ac:dyDescent="0.2">
      <c r="J56" s="197"/>
      <c r="K56" s="198"/>
      <c r="L56" s="199"/>
    </row>
    <row r="57" spans="10:12" x14ac:dyDescent="0.2">
      <c r="J57" s="197"/>
      <c r="K57" s="198"/>
      <c r="L57" s="199"/>
    </row>
    <row r="58" spans="10:12" x14ac:dyDescent="0.2">
      <c r="J58" s="200"/>
      <c r="K58" s="201"/>
      <c r="L58" s="202"/>
    </row>
    <row r="59" spans="10:12" x14ac:dyDescent="0.2">
      <c r="J59" s="194"/>
      <c r="K59" s="195"/>
      <c r="L59" s="196"/>
    </row>
    <row r="60" spans="10:12" x14ac:dyDescent="0.2">
      <c r="J60" s="197"/>
      <c r="K60" s="198"/>
      <c r="L60" s="199"/>
    </row>
    <row r="61" spans="10:12" x14ac:dyDescent="0.2">
      <c r="J61" s="197"/>
      <c r="K61" s="198"/>
      <c r="L61" s="199"/>
    </row>
    <row r="62" spans="10:12" x14ac:dyDescent="0.2">
      <c r="J62" s="197"/>
      <c r="K62" s="198"/>
      <c r="L62" s="199"/>
    </row>
    <row r="63" spans="10:12" x14ac:dyDescent="0.2">
      <c r="J63" s="197"/>
      <c r="K63" s="198"/>
      <c r="L63" s="199"/>
    </row>
    <row r="64" spans="10:12" x14ac:dyDescent="0.2">
      <c r="J64" s="197"/>
      <c r="K64" s="198"/>
      <c r="L64" s="199"/>
    </row>
    <row r="65" spans="10:12" x14ac:dyDescent="0.2">
      <c r="J65" s="197"/>
      <c r="K65" s="198"/>
      <c r="L65" s="199"/>
    </row>
    <row r="66" spans="10:12" x14ac:dyDescent="0.2">
      <c r="J66" s="197"/>
      <c r="K66" s="198"/>
      <c r="L66" s="199"/>
    </row>
    <row r="67" spans="10:12" x14ac:dyDescent="0.2">
      <c r="J67" s="197"/>
      <c r="K67" s="198"/>
      <c r="L67" s="199"/>
    </row>
    <row r="68" spans="10:12" x14ac:dyDescent="0.2">
      <c r="J68" s="197"/>
      <c r="K68" s="198"/>
      <c r="L68" s="199"/>
    </row>
    <row r="69" spans="10:12" x14ac:dyDescent="0.2">
      <c r="J69" s="197"/>
      <c r="K69" s="198"/>
      <c r="L69" s="199"/>
    </row>
    <row r="70" spans="10:12" x14ac:dyDescent="0.2">
      <c r="J70" s="197"/>
      <c r="K70" s="198"/>
      <c r="L70" s="199"/>
    </row>
    <row r="71" spans="10:12" x14ac:dyDescent="0.2">
      <c r="J71" s="197"/>
      <c r="K71" s="198"/>
      <c r="L71" s="199"/>
    </row>
    <row r="72" spans="10:12" x14ac:dyDescent="0.2">
      <c r="J72" s="197"/>
      <c r="K72" s="198"/>
      <c r="L72" s="199"/>
    </row>
    <row r="73" spans="10:12" x14ac:dyDescent="0.2">
      <c r="J73" s="197"/>
      <c r="K73" s="198"/>
      <c r="L73" s="199"/>
    </row>
    <row r="74" spans="10:12" x14ac:dyDescent="0.2">
      <c r="J74" s="197"/>
      <c r="K74" s="198"/>
      <c r="L74" s="199"/>
    </row>
    <row r="75" spans="10:12" x14ac:dyDescent="0.2">
      <c r="J75" s="197"/>
      <c r="K75" s="198"/>
      <c r="L75" s="199"/>
    </row>
    <row r="76" spans="10:12" x14ac:dyDescent="0.2">
      <c r="J76" s="197"/>
      <c r="K76" s="198"/>
      <c r="L76" s="199"/>
    </row>
    <row r="77" spans="10:12" x14ac:dyDescent="0.2">
      <c r="J77" s="197"/>
      <c r="K77" s="198"/>
      <c r="L77" s="199"/>
    </row>
    <row r="78" spans="10:12" x14ac:dyDescent="0.2">
      <c r="J78" s="197"/>
      <c r="K78" s="198"/>
      <c r="L78" s="199"/>
    </row>
    <row r="79" spans="10:12" x14ac:dyDescent="0.2">
      <c r="J79" s="197"/>
      <c r="K79" s="198"/>
      <c r="L79" s="199"/>
    </row>
    <row r="80" spans="10:12" x14ac:dyDescent="0.2">
      <c r="J80" s="197"/>
      <c r="K80" s="198"/>
      <c r="L80" s="199"/>
    </row>
    <row r="81" spans="10:12" x14ac:dyDescent="0.2">
      <c r="J81" s="197"/>
      <c r="K81" s="198"/>
      <c r="L81" s="199"/>
    </row>
    <row r="82" spans="10:12" x14ac:dyDescent="0.2">
      <c r="J82" s="197"/>
      <c r="K82" s="198"/>
      <c r="L82" s="199"/>
    </row>
    <row r="83" spans="10:12" x14ac:dyDescent="0.2">
      <c r="J83" s="200"/>
      <c r="K83" s="201"/>
      <c r="L83" s="202"/>
    </row>
  </sheetData>
  <mergeCells count="1">
    <mergeCell ref="D2:F2"/>
  </mergeCells>
  <phoneticPr fontId="25" type="noConversion"/>
  <pageMargins left="0.7" right="0.7" top="0.75" bottom="0.75" header="0.3" footer="0.3"/>
  <pageSetup paperSize="9" scale="95" orientation="portrait" r:id="rId1"/>
  <colBreaks count="1" manualBreakCount="1">
    <brk id="9" max="133"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3"/>
  <sheetViews>
    <sheetView zoomScaleNormal="100" workbookViewId="0">
      <selection activeCell="L111" sqref="L111"/>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5" t="s">
        <v>141</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512</v>
      </c>
      <c r="L28" s="155"/>
    </row>
    <row r="29" spans="10:12" ht="13.5" x14ac:dyDescent="0.2">
      <c r="J29" s="98"/>
      <c r="K29" s="96" t="s">
        <v>28</v>
      </c>
      <c r="L29" s="155"/>
    </row>
    <row r="30" spans="10:12" ht="13.5" x14ac:dyDescent="0.2">
      <c r="J30" s="98"/>
      <c r="K30" s="96" t="s">
        <v>407</v>
      </c>
      <c r="L30" s="155"/>
    </row>
    <row r="31" spans="10:12" ht="13.5" x14ac:dyDescent="0.2">
      <c r="J31" s="98"/>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06"/>
      <c r="K35" s="204"/>
      <c r="L35" s="208"/>
    </row>
    <row r="36" spans="10:12" x14ac:dyDescent="0.2">
      <c r="J36" s="206"/>
      <c r="K36" s="207"/>
      <c r="L36" s="208"/>
    </row>
    <row r="37" spans="10:12" x14ac:dyDescent="0.2">
      <c r="J37" s="206"/>
      <c r="K37" s="207"/>
      <c r="L37" s="208"/>
    </row>
    <row r="38" spans="10:12" x14ac:dyDescent="0.2">
      <c r="J38" s="206"/>
      <c r="K38" s="207"/>
      <c r="L38" s="208"/>
    </row>
    <row r="39" spans="10:12" x14ac:dyDescent="0.2">
      <c r="J39" s="206"/>
      <c r="K39" s="207"/>
      <c r="L39" s="208"/>
    </row>
    <row r="40" spans="10:12" x14ac:dyDescent="0.2">
      <c r="J40" s="206"/>
      <c r="K40" s="207"/>
      <c r="L40" s="208"/>
    </row>
    <row r="41" spans="10:12" x14ac:dyDescent="0.2">
      <c r="J41" s="206"/>
      <c r="K41" s="207"/>
      <c r="L41" s="208"/>
    </row>
    <row r="42" spans="10:12" x14ac:dyDescent="0.2">
      <c r="J42" s="206"/>
      <c r="K42" s="207"/>
      <c r="L42" s="208"/>
    </row>
    <row r="43" spans="10:12" x14ac:dyDescent="0.2">
      <c r="J43" s="206"/>
      <c r="K43" s="207"/>
      <c r="L43" s="208"/>
    </row>
    <row r="44" spans="10:12" x14ac:dyDescent="0.2">
      <c r="J44" s="206"/>
      <c r="K44" s="207"/>
      <c r="L44" s="208"/>
    </row>
    <row r="45" spans="10:12" x14ac:dyDescent="0.2">
      <c r="J45" s="206"/>
      <c r="K45" s="207"/>
      <c r="L45" s="208"/>
    </row>
    <row r="46" spans="10:12" x14ac:dyDescent="0.2">
      <c r="J46" s="206"/>
      <c r="K46" s="207"/>
      <c r="L46" s="208"/>
    </row>
    <row r="47" spans="10:12" x14ac:dyDescent="0.2">
      <c r="J47" s="206"/>
      <c r="K47" s="207"/>
      <c r="L47" s="208"/>
    </row>
    <row r="48" spans="10:12" x14ac:dyDescent="0.2">
      <c r="J48" s="206"/>
      <c r="K48" s="207"/>
      <c r="L48" s="208"/>
    </row>
    <row r="49" spans="10:12" x14ac:dyDescent="0.2">
      <c r="J49" s="206"/>
      <c r="K49" s="207"/>
      <c r="L49" s="208"/>
    </row>
    <row r="50" spans="10:12" x14ac:dyDescent="0.2">
      <c r="J50" s="206"/>
      <c r="K50" s="207"/>
      <c r="L50" s="208"/>
    </row>
    <row r="51" spans="10:12" x14ac:dyDescent="0.2">
      <c r="J51" s="206"/>
      <c r="K51" s="207"/>
      <c r="L51" s="208"/>
    </row>
    <row r="52" spans="10:12" x14ac:dyDescent="0.2">
      <c r="J52" s="206"/>
      <c r="K52" s="207"/>
      <c r="L52" s="208"/>
    </row>
    <row r="53" spans="10:12" x14ac:dyDescent="0.2">
      <c r="J53" s="206"/>
      <c r="K53" s="207"/>
      <c r="L53" s="208"/>
    </row>
    <row r="54" spans="10:12" x14ac:dyDescent="0.2">
      <c r="J54" s="206"/>
      <c r="K54" s="207"/>
      <c r="L54" s="208"/>
    </row>
    <row r="55" spans="10:12" x14ac:dyDescent="0.2">
      <c r="J55" s="206"/>
      <c r="K55" s="207"/>
      <c r="L55" s="208"/>
    </row>
    <row r="56" spans="10:12" x14ac:dyDescent="0.2">
      <c r="J56" s="206"/>
      <c r="K56" s="207"/>
      <c r="L56" s="208"/>
    </row>
    <row r="57" spans="10:12" x14ac:dyDescent="0.2">
      <c r="J57" s="206"/>
      <c r="K57" s="207"/>
      <c r="L57" s="208"/>
    </row>
    <row r="58" spans="10:12" x14ac:dyDescent="0.2">
      <c r="J58" s="209"/>
      <c r="K58" s="210"/>
      <c r="L58" s="211"/>
    </row>
    <row r="59" spans="10:12" x14ac:dyDescent="0.2">
      <c r="J59" s="203"/>
      <c r="K59" s="204"/>
      <c r="L59" s="205"/>
    </row>
    <row r="60" spans="10:12" x14ac:dyDescent="0.2">
      <c r="J60" s="206"/>
      <c r="K60" s="207"/>
      <c r="L60" s="208"/>
    </row>
    <row r="61" spans="10:12" x14ac:dyDescent="0.2">
      <c r="J61" s="206"/>
      <c r="K61" s="207"/>
      <c r="L61" s="208"/>
    </row>
    <row r="62" spans="10:12" x14ac:dyDescent="0.2">
      <c r="J62" s="206"/>
      <c r="K62" s="207"/>
      <c r="L62" s="208"/>
    </row>
    <row r="63" spans="10:12" x14ac:dyDescent="0.2">
      <c r="J63" s="206"/>
      <c r="K63" s="207"/>
      <c r="L63" s="208"/>
    </row>
    <row r="64" spans="10:12" x14ac:dyDescent="0.2">
      <c r="J64" s="206"/>
      <c r="K64" s="207"/>
      <c r="L64" s="208"/>
    </row>
    <row r="65" spans="10:12" x14ac:dyDescent="0.2">
      <c r="J65" s="206"/>
      <c r="K65" s="207"/>
      <c r="L65" s="208"/>
    </row>
    <row r="66" spans="10:12" x14ac:dyDescent="0.2">
      <c r="J66" s="206"/>
      <c r="K66" s="207"/>
      <c r="L66" s="208"/>
    </row>
    <row r="67" spans="10:12" x14ac:dyDescent="0.2">
      <c r="J67" s="206"/>
      <c r="K67" s="207"/>
      <c r="L67" s="208"/>
    </row>
    <row r="68" spans="10:12" x14ac:dyDescent="0.2">
      <c r="J68" s="206"/>
      <c r="K68" s="207"/>
      <c r="L68" s="208"/>
    </row>
    <row r="69" spans="10:12" x14ac:dyDescent="0.2">
      <c r="J69" s="206"/>
      <c r="K69" s="207"/>
      <c r="L69" s="208"/>
    </row>
    <row r="70" spans="10:12" x14ac:dyDescent="0.2">
      <c r="J70" s="206"/>
      <c r="K70" s="207"/>
      <c r="L70" s="208"/>
    </row>
    <row r="71" spans="10:12" x14ac:dyDescent="0.2">
      <c r="J71" s="206"/>
      <c r="K71" s="207"/>
      <c r="L71" s="208"/>
    </row>
    <row r="72" spans="10:12" x14ac:dyDescent="0.2">
      <c r="J72" s="206"/>
      <c r="K72" s="207"/>
      <c r="L72" s="208"/>
    </row>
    <row r="73" spans="10:12" x14ac:dyDescent="0.2">
      <c r="J73" s="206"/>
      <c r="K73" s="207"/>
      <c r="L73" s="208"/>
    </row>
    <row r="74" spans="10:12" x14ac:dyDescent="0.2">
      <c r="J74" s="206"/>
      <c r="K74" s="207"/>
      <c r="L74" s="208"/>
    </row>
    <row r="75" spans="10:12" x14ac:dyDescent="0.2">
      <c r="J75" s="206"/>
      <c r="K75" s="207"/>
      <c r="L75" s="208"/>
    </row>
    <row r="76" spans="10:12" x14ac:dyDescent="0.2">
      <c r="J76" s="206"/>
      <c r="K76" s="207"/>
      <c r="L76" s="208"/>
    </row>
    <row r="77" spans="10:12" x14ac:dyDescent="0.2">
      <c r="J77" s="206"/>
      <c r="K77" s="207"/>
      <c r="L77" s="208"/>
    </row>
    <row r="78" spans="10:12" x14ac:dyDescent="0.2">
      <c r="J78" s="206"/>
      <c r="K78" s="207"/>
      <c r="L78" s="208"/>
    </row>
    <row r="79" spans="10:12" x14ac:dyDescent="0.2">
      <c r="J79" s="206"/>
      <c r="K79" s="207"/>
      <c r="L79" s="208"/>
    </row>
    <row r="80" spans="10:12" x14ac:dyDescent="0.2">
      <c r="J80" s="206"/>
      <c r="K80" s="207"/>
      <c r="L80" s="208"/>
    </row>
    <row r="81" spans="10:12" x14ac:dyDescent="0.2">
      <c r="J81" s="206"/>
      <c r="K81" s="207"/>
      <c r="L81" s="208"/>
    </row>
    <row r="82" spans="10:12" x14ac:dyDescent="0.2">
      <c r="J82" s="206"/>
      <c r="K82" s="207"/>
      <c r="L82" s="208"/>
    </row>
    <row r="83" spans="10:12" x14ac:dyDescent="0.2">
      <c r="J83" s="209"/>
      <c r="K83" s="210"/>
      <c r="L83" s="211"/>
    </row>
  </sheetData>
  <mergeCells count="1">
    <mergeCell ref="D2:F2"/>
  </mergeCells>
  <pageMargins left="0.23622047244094491" right="0.23622047244094491" top="0.74803149606299213" bottom="0.74803149606299213" header="0.31496062992125984" footer="0.31496062992125984"/>
  <pageSetup paperSize="9" scale="85" orientation="portrait" r:id="rId1"/>
  <rowBreaks count="1" manualBreakCount="1">
    <brk id="58" max="16383" man="1"/>
  </rowBreaks>
  <colBreaks count="1" manualBreakCount="1">
    <brk id="9" max="13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2"/>
  <sheetViews>
    <sheetView zoomScaleNormal="100"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2" t="s">
        <v>493</v>
      </c>
      <c r="E2" s="403"/>
      <c r="F2" s="404"/>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144</v>
      </c>
      <c r="L23" s="155"/>
    </row>
    <row r="24" spans="10:12" ht="13.5" x14ac:dyDescent="0.2">
      <c r="J24" s="98"/>
      <c r="K24" s="96"/>
      <c r="L24" s="155"/>
    </row>
    <row r="25" spans="10:12" ht="13.5" x14ac:dyDescent="0.2">
      <c r="J25" s="98"/>
      <c r="K25" s="96" t="s">
        <v>64</v>
      </c>
      <c r="L25" s="155"/>
    </row>
    <row r="26" spans="10:12" ht="13.5" x14ac:dyDescent="0.2">
      <c r="J26" s="98"/>
      <c r="K26" s="96" t="s">
        <v>455</v>
      </c>
      <c r="L26" s="155"/>
    </row>
    <row r="27" spans="10:12" ht="13.5" x14ac:dyDescent="0.2">
      <c r="J27" s="98"/>
      <c r="K27" s="96" t="s">
        <v>512</v>
      </c>
      <c r="L27" s="155"/>
    </row>
    <row r="28" spans="10:12" ht="13.5" x14ac:dyDescent="0.2">
      <c r="J28" s="98"/>
      <c r="K28" s="96" t="s">
        <v>28</v>
      </c>
      <c r="L28" s="155"/>
    </row>
    <row r="29" spans="10:12" ht="13.5" x14ac:dyDescent="0.2">
      <c r="J29" s="98"/>
      <c r="K29" s="96" t="s">
        <v>407</v>
      </c>
      <c r="L29" s="155"/>
    </row>
    <row r="30" spans="10:12" ht="13.5" x14ac:dyDescent="0.2">
      <c r="J30" s="98"/>
      <c r="K30" s="96" t="s">
        <v>1</v>
      </c>
      <c r="L30" s="155"/>
    </row>
    <row r="31" spans="10:12" ht="13.5" x14ac:dyDescent="0.2">
      <c r="J31" s="98"/>
      <c r="K31" s="96"/>
      <c r="L31" s="151"/>
    </row>
    <row r="32" spans="10:12" ht="13.5" x14ac:dyDescent="0.2">
      <c r="J32" s="98"/>
      <c r="K32" s="96"/>
      <c r="L32" s="151"/>
    </row>
    <row r="33" spans="10:12" ht="13.5" x14ac:dyDescent="0.2">
      <c r="J33" s="98" t="s">
        <v>80</v>
      </c>
      <c r="K33" s="98" t="s">
        <v>0</v>
      </c>
      <c r="L33" s="151"/>
    </row>
    <row r="34" spans="10:12" x14ac:dyDescent="0.2">
      <c r="J34" s="188"/>
      <c r="K34" s="186"/>
      <c r="L34" s="190"/>
    </row>
    <row r="35" spans="10:12" x14ac:dyDescent="0.2">
      <c r="J35" s="188"/>
      <c r="K35" s="189"/>
      <c r="L35" s="190"/>
    </row>
    <row r="36" spans="10:12" x14ac:dyDescent="0.2">
      <c r="J36" s="188"/>
      <c r="K36" s="189"/>
      <c r="L36" s="190"/>
    </row>
    <row r="37" spans="10:12" x14ac:dyDescent="0.2">
      <c r="J37" s="188"/>
      <c r="K37" s="189"/>
      <c r="L37" s="190"/>
    </row>
    <row r="38" spans="10:12" x14ac:dyDescent="0.2">
      <c r="J38" s="188"/>
      <c r="K38" s="189"/>
      <c r="L38" s="190"/>
    </row>
    <row r="39" spans="10:12" x14ac:dyDescent="0.2">
      <c r="J39" s="188"/>
      <c r="K39" s="189"/>
      <c r="L39" s="190"/>
    </row>
    <row r="40" spans="10:12" x14ac:dyDescent="0.2">
      <c r="J40" s="188"/>
      <c r="K40" s="189"/>
      <c r="L40" s="190"/>
    </row>
    <row r="41" spans="10:12" x14ac:dyDescent="0.2">
      <c r="J41" s="188"/>
      <c r="K41" s="189"/>
      <c r="L41" s="190"/>
    </row>
    <row r="42" spans="10:12" x14ac:dyDescent="0.2">
      <c r="J42" s="188"/>
      <c r="K42" s="189"/>
      <c r="L42" s="190"/>
    </row>
    <row r="43" spans="10:12" x14ac:dyDescent="0.2">
      <c r="J43" s="188"/>
      <c r="K43" s="189"/>
      <c r="L43" s="190"/>
    </row>
    <row r="44" spans="10:12" x14ac:dyDescent="0.2">
      <c r="J44" s="188"/>
      <c r="K44" s="189"/>
      <c r="L44" s="190"/>
    </row>
    <row r="45" spans="10:12" x14ac:dyDescent="0.2">
      <c r="J45" s="188"/>
      <c r="K45" s="189"/>
      <c r="L45" s="190"/>
    </row>
    <row r="46" spans="10:12" x14ac:dyDescent="0.2">
      <c r="J46" s="188"/>
      <c r="K46" s="189"/>
      <c r="L46" s="190"/>
    </row>
    <row r="47" spans="10:12" x14ac:dyDescent="0.2">
      <c r="J47" s="188"/>
      <c r="K47" s="189"/>
      <c r="L47" s="190"/>
    </row>
    <row r="48" spans="10:12" x14ac:dyDescent="0.2">
      <c r="J48" s="188"/>
      <c r="K48" s="189"/>
      <c r="L48" s="190"/>
    </row>
    <row r="49" spans="10:12" x14ac:dyDescent="0.2">
      <c r="J49" s="188"/>
      <c r="K49" s="189"/>
      <c r="L49" s="190"/>
    </row>
    <row r="50" spans="10:12" x14ac:dyDescent="0.2">
      <c r="J50" s="188"/>
      <c r="K50" s="189"/>
      <c r="L50" s="190"/>
    </row>
    <row r="51" spans="10:12" x14ac:dyDescent="0.2">
      <c r="J51" s="188"/>
      <c r="K51" s="189"/>
      <c r="L51" s="190"/>
    </row>
    <row r="52" spans="10:12" x14ac:dyDescent="0.2">
      <c r="J52" s="188"/>
      <c r="K52" s="189"/>
      <c r="L52" s="190"/>
    </row>
    <row r="53" spans="10:12" x14ac:dyDescent="0.2">
      <c r="J53" s="188"/>
      <c r="K53" s="189"/>
      <c r="L53" s="190"/>
    </row>
    <row r="54" spans="10:12" x14ac:dyDescent="0.2">
      <c r="J54" s="188"/>
      <c r="K54" s="189"/>
      <c r="L54" s="190"/>
    </row>
    <row r="55" spans="10:12" x14ac:dyDescent="0.2">
      <c r="J55" s="188"/>
      <c r="K55" s="189"/>
      <c r="L55" s="190"/>
    </row>
    <row r="56" spans="10:12" x14ac:dyDescent="0.2">
      <c r="J56" s="188"/>
      <c r="K56" s="189"/>
      <c r="L56" s="190"/>
    </row>
    <row r="57" spans="10:12" x14ac:dyDescent="0.2">
      <c r="J57" s="191"/>
      <c r="K57" s="192"/>
      <c r="L57" s="193"/>
    </row>
    <row r="58" spans="10:12" x14ac:dyDescent="0.2">
      <c r="J58" s="185"/>
      <c r="K58" s="186"/>
      <c r="L58" s="187"/>
    </row>
    <row r="59" spans="10:12" x14ac:dyDescent="0.2">
      <c r="J59" s="188"/>
      <c r="K59" s="189"/>
      <c r="L59" s="190"/>
    </row>
    <row r="60" spans="10:12" x14ac:dyDescent="0.2">
      <c r="J60" s="188"/>
      <c r="K60" s="189"/>
      <c r="L60" s="190"/>
    </row>
    <row r="61" spans="10:12" x14ac:dyDescent="0.2">
      <c r="J61" s="188"/>
      <c r="K61" s="189"/>
      <c r="L61" s="190"/>
    </row>
    <row r="62" spans="10:12" x14ac:dyDescent="0.2">
      <c r="J62" s="188"/>
      <c r="K62" s="189"/>
      <c r="L62" s="190"/>
    </row>
    <row r="63" spans="10:12" x14ac:dyDescent="0.2">
      <c r="J63" s="188"/>
      <c r="K63" s="189"/>
      <c r="L63" s="190"/>
    </row>
    <row r="64" spans="10:12" x14ac:dyDescent="0.2">
      <c r="J64" s="188"/>
      <c r="K64" s="189"/>
      <c r="L64" s="190"/>
    </row>
    <row r="65" spans="10:12" x14ac:dyDescent="0.2">
      <c r="J65" s="188"/>
      <c r="K65" s="189"/>
      <c r="L65" s="190"/>
    </row>
    <row r="66" spans="10:12" x14ac:dyDescent="0.2">
      <c r="J66" s="188"/>
      <c r="K66" s="189"/>
      <c r="L66" s="190"/>
    </row>
    <row r="67" spans="10:12" x14ac:dyDescent="0.2">
      <c r="J67" s="188"/>
      <c r="K67" s="189"/>
      <c r="L67" s="190"/>
    </row>
    <row r="68" spans="10:12" x14ac:dyDescent="0.2">
      <c r="J68" s="188"/>
      <c r="K68" s="189"/>
      <c r="L68" s="190"/>
    </row>
    <row r="69" spans="10:12" x14ac:dyDescent="0.2">
      <c r="J69" s="188"/>
      <c r="K69" s="189"/>
      <c r="L69" s="190"/>
    </row>
    <row r="70" spans="10:12" x14ac:dyDescent="0.2">
      <c r="J70" s="188"/>
      <c r="K70" s="189"/>
      <c r="L70" s="190"/>
    </row>
    <row r="71" spans="10:12" x14ac:dyDescent="0.2">
      <c r="J71" s="188"/>
      <c r="K71" s="189"/>
      <c r="L71" s="190"/>
    </row>
    <row r="72" spans="10:12" x14ac:dyDescent="0.2">
      <c r="J72" s="188"/>
      <c r="K72" s="189"/>
      <c r="L72" s="190"/>
    </row>
    <row r="73" spans="10:12" x14ac:dyDescent="0.2">
      <c r="J73" s="188"/>
      <c r="K73" s="189"/>
      <c r="L73" s="190"/>
    </row>
    <row r="74" spans="10:12" x14ac:dyDescent="0.2">
      <c r="J74" s="188"/>
      <c r="K74" s="189"/>
      <c r="L74" s="190"/>
    </row>
    <row r="75" spans="10:12" x14ac:dyDescent="0.2">
      <c r="J75" s="188"/>
      <c r="K75" s="189"/>
      <c r="L75" s="190"/>
    </row>
    <row r="76" spans="10:12" x14ac:dyDescent="0.2">
      <c r="J76" s="188"/>
      <c r="K76" s="189"/>
      <c r="L76" s="190"/>
    </row>
    <row r="77" spans="10:12" x14ac:dyDescent="0.2">
      <c r="J77" s="188"/>
      <c r="K77" s="189"/>
      <c r="L77" s="190"/>
    </row>
    <row r="78" spans="10:12" x14ac:dyDescent="0.2">
      <c r="J78" s="188"/>
      <c r="K78" s="189"/>
      <c r="L78" s="190"/>
    </row>
    <row r="79" spans="10:12" x14ac:dyDescent="0.2">
      <c r="J79" s="188"/>
      <c r="K79" s="189"/>
      <c r="L79" s="190"/>
    </row>
    <row r="80" spans="10:12" x14ac:dyDescent="0.2">
      <c r="J80" s="188"/>
      <c r="K80" s="189"/>
      <c r="L80" s="190"/>
    </row>
    <row r="81" spans="10:12" x14ac:dyDescent="0.2">
      <c r="J81" s="188"/>
      <c r="K81" s="189"/>
      <c r="L81" s="190"/>
    </row>
    <row r="82" spans="10:12" x14ac:dyDescent="0.2">
      <c r="J82" s="191"/>
      <c r="K82" s="192"/>
      <c r="L82" s="193"/>
    </row>
  </sheetData>
  <mergeCells count="1">
    <mergeCell ref="D2:F2"/>
  </mergeCells>
  <phoneticPr fontId="25" type="noConversion"/>
  <pageMargins left="0.7" right="0.7" top="0.75" bottom="0.75" header="0.3" footer="0.3"/>
  <pageSetup paperSize="9" scale="89" orientation="portrait" r:id="rId1"/>
  <rowBreaks count="2" manualBreakCount="2">
    <brk id="53" max="16383" man="1"/>
    <brk id="119" max="16383" man="1"/>
  </rowBreaks>
  <colBreaks count="1" manualBreakCount="1">
    <brk id="9" max="14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zoomScaleNormal="100" workbookViewId="0">
      <selection activeCell="J38" sqref="J38"/>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5" t="s">
        <v>371</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144</v>
      </c>
      <c r="L23" s="155"/>
    </row>
    <row r="24" spans="10:12" ht="13.5" x14ac:dyDescent="0.2">
      <c r="J24" s="98"/>
      <c r="K24" s="96"/>
      <c r="L24" s="155"/>
    </row>
    <row r="25" spans="10:12" ht="13.5" x14ac:dyDescent="0.2">
      <c r="J25" s="98"/>
      <c r="K25" s="96" t="s">
        <v>64</v>
      </c>
      <c r="L25" s="155"/>
    </row>
    <row r="26" spans="10:12" ht="13.5" x14ac:dyDescent="0.2">
      <c r="J26" s="98"/>
      <c r="K26" s="96" t="s">
        <v>455</v>
      </c>
      <c r="L26" s="155"/>
    </row>
    <row r="27" spans="10:12" ht="13.5" x14ac:dyDescent="0.2">
      <c r="J27" s="98"/>
      <c r="K27" s="96" t="s">
        <v>512</v>
      </c>
      <c r="L27" s="155"/>
    </row>
    <row r="28" spans="10:12" ht="13.5" x14ac:dyDescent="0.2">
      <c r="J28" s="98"/>
      <c r="K28" s="96" t="s">
        <v>28</v>
      </c>
      <c r="L28" s="155"/>
    </row>
    <row r="29" spans="10:12" ht="13.5" x14ac:dyDescent="0.2">
      <c r="J29" s="98"/>
      <c r="K29" s="96" t="s">
        <v>407</v>
      </c>
      <c r="L29" s="155"/>
    </row>
    <row r="30" spans="10:12" ht="13.5" x14ac:dyDescent="0.2">
      <c r="J30" s="98"/>
      <c r="K30" s="96" t="s">
        <v>1</v>
      </c>
      <c r="L30" s="155"/>
    </row>
    <row r="31" spans="10:12" ht="13.5" x14ac:dyDescent="0.2">
      <c r="J31" s="98"/>
      <c r="K31" s="96"/>
      <c r="L31" s="151"/>
    </row>
    <row r="32" spans="10:12" ht="13.5" x14ac:dyDescent="0.2">
      <c r="J32" s="98"/>
      <c r="K32" s="96"/>
      <c r="L32" s="151"/>
    </row>
    <row r="33" spans="10:12" ht="13.5" x14ac:dyDescent="0.2">
      <c r="J33" s="98" t="s">
        <v>80</v>
      </c>
      <c r="K33" s="98" t="s">
        <v>0</v>
      </c>
      <c r="L33" s="151"/>
    </row>
    <row r="34" spans="10:12" x14ac:dyDescent="0.2">
      <c r="J34" s="215"/>
      <c r="K34" s="213"/>
      <c r="L34" s="217"/>
    </row>
    <row r="35" spans="10:12" x14ac:dyDescent="0.2">
      <c r="J35" s="215"/>
      <c r="K35" s="216"/>
      <c r="L35" s="217"/>
    </row>
    <row r="36" spans="10:12" x14ac:dyDescent="0.2">
      <c r="J36" s="215"/>
      <c r="K36" s="216"/>
      <c r="L36" s="217"/>
    </row>
    <row r="37" spans="10:12" x14ac:dyDescent="0.2">
      <c r="J37" s="215"/>
      <c r="K37" s="216"/>
      <c r="L37" s="217"/>
    </row>
    <row r="38" spans="10:12" x14ac:dyDescent="0.2">
      <c r="J38" s="215"/>
      <c r="K38" s="216"/>
      <c r="L38" s="217"/>
    </row>
    <row r="39" spans="10:12" x14ac:dyDescent="0.2">
      <c r="J39" s="215"/>
      <c r="K39" s="216"/>
      <c r="L39" s="217"/>
    </row>
    <row r="40" spans="10:12" x14ac:dyDescent="0.2">
      <c r="J40" s="215"/>
      <c r="K40" s="216"/>
      <c r="L40" s="217"/>
    </row>
    <row r="41" spans="10:12" x14ac:dyDescent="0.2">
      <c r="J41" s="215"/>
      <c r="K41" s="216"/>
      <c r="L41" s="217"/>
    </row>
    <row r="42" spans="10:12" x14ac:dyDescent="0.2">
      <c r="J42" s="215"/>
      <c r="K42" s="216"/>
      <c r="L42" s="217"/>
    </row>
    <row r="43" spans="10:12" x14ac:dyDescent="0.2">
      <c r="J43" s="215"/>
      <c r="K43" s="216"/>
      <c r="L43" s="217"/>
    </row>
    <row r="44" spans="10:12" x14ac:dyDescent="0.2">
      <c r="J44" s="215"/>
      <c r="K44" s="216"/>
      <c r="L44" s="217"/>
    </row>
    <row r="45" spans="10:12" x14ac:dyDescent="0.2">
      <c r="J45" s="215"/>
      <c r="K45" s="216"/>
      <c r="L45" s="217"/>
    </row>
    <row r="46" spans="10:12" x14ac:dyDescent="0.2">
      <c r="J46" s="215"/>
      <c r="K46" s="216"/>
      <c r="L46" s="217"/>
    </row>
    <row r="47" spans="10:12" x14ac:dyDescent="0.2">
      <c r="J47" s="215"/>
      <c r="K47" s="216"/>
      <c r="L47" s="217"/>
    </row>
    <row r="48" spans="10:12" x14ac:dyDescent="0.2">
      <c r="J48" s="215"/>
      <c r="K48" s="216"/>
      <c r="L48" s="217"/>
    </row>
    <row r="49" spans="10:12" x14ac:dyDescent="0.2">
      <c r="J49" s="215"/>
      <c r="K49" s="216"/>
      <c r="L49" s="217"/>
    </row>
    <row r="50" spans="10:12" x14ac:dyDescent="0.2">
      <c r="J50" s="215"/>
      <c r="K50" s="216"/>
      <c r="L50" s="217"/>
    </row>
    <row r="51" spans="10:12" x14ac:dyDescent="0.2">
      <c r="J51" s="215"/>
      <c r="K51" s="216"/>
      <c r="L51" s="217"/>
    </row>
    <row r="52" spans="10:12" x14ac:dyDescent="0.2">
      <c r="J52" s="215"/>
      <c r="K52" s="216"/>
      <c r="L52" s="217"/>
    </row>
    <row r="53" spans="10:12" x14ac:dyDescent="0.2">
      <c r="J53" s="215"/>
      <c r="K53" s="216"/>
      <c r="L53" s="217"/>
    </row>
    <row r="54" spans="10:12" x14ac:dyDescent="0.2">
      <c r="J54" s="215"/>
      <c r="K54" s="216"/>
      <c r="L54" s="217"/>
    </row>
    <row r="55" spans="10:12" x14ac:dyDescent="0.2">
      <c r="J55" s="215"/>
      <c r="K55" s="216"/>
      <c r="L55" s="217"/>
    </row>
    <row r="56" spans="10:12" x14ac:dyDescent="0.2">
      <c r="J56" s="215"/>
      <c r="K56" s="216"/>
      <c r="L56" s="217"/>
    </row>
    <row r="57" spans="10:12" x14ac:dyDescent="0.2">
      <c r="J57" s="218"/>
      <c r="K57" s="219"/>
      <c r="L57" s="220"/>
    </row>
    <row r="58" spans="10:12" x14ac:dyDescent="0.2">
      <c r="J58" s="212"/>
      <c r="K58" s="213"/>
      <c r="L58" s="214"/>
    </row>
    <row r="59" spans="10:12" x14ac:dyDescent="0.2">
      <c r="J59" s="215"/>
      <c r="K59" s="216"/>
      <c r="L59" s="217"/>
    </row>
    <row r="60" spans="10:12" x14ac:dyDescent="0.2">
      <c r="J60" s="215"/>
      <c r="K60" s="216"/>
      <c r="L60" s="217"/>
    </row>
    <row r="61" spans="10:12" x14ac:dyDescent="0.2">
      <c r="J61" s="215"/>
      <c r="K61" s="216"/>
      <c r="L61" s="217"/>
    </row>
    <row r="62" spans="10:12" x14ac:dyDescent="0.2">
      <c r="J62" s="215"/>
      <c r="K62" s="216"/>
      <c r="L62" s="217"/>
    </row>
    <row r="63" spans="10:12" x14ac:dyDescent="0.2">
      <c r="J63" s="215"/>
      <c r="K63" s="216"/>
      <c r="L63" s="217"/>
    </row>
    <row r="64" spans="10:12" x14ac:dyDescent="0.2">
      <c r="J64" s="215"/>
      <c r="K64" s="216"/>
      <c r="L64" s="217"/>
    </row>
    <row r="65" spans="10:12" x14ac:dyDescent="0.2">
      <c r="J65" s="215"/>
      <c r="K65" s="216"/>
      <c r="L65" s="217"/>
    </row>
    <row r="66" spans="10:12" x14ac:dyDescent="0.2">
      <c r="J66" s="215"/>
      <c r="K66" s="216"/>
      <c r="L66" s="217"/>
    </row>
    <row r="67" spans="10:12" x14ac:dyDescent="0.2">
      <c r="J67" s="215"/>
      <c r="K67" s="216"/>
      <c r="L67" s="217"/>
    </row>
    <row r="68" spans="10:12" x14ac:dyDescent="0.2">
      <c r="J68" s="215"/>
      <c r="K68" s="216"/>
      <c r="L68" s="217"/>
    </row>
    <row r="69" spans="10:12" x14ac:dyDescent="0.2">
      <c r="J69" s="215"/>
      <c r="K69" s="216"/>
      <c r="L69" s="217"/>
    </row>
    <row r="70" spans="10:12" x14ac:dyDescent="0.2">
      <c r="J70" s="215"/>
      <c r="K70" s="216"/>
      <c r="L70" s="217"/>
    </row>
    <row r="71" spans="10:12" x14ac:dyDescent="0.2">
      <c r="J71" s="215"/>
      <c r="K71" s="216"/>
      <c r="L71" s="217"/>
    </row>
    <row r="72" spans="10:12" x14ac:dyDescent="0.2">
      <c r="J72" s="215"/>
      <c r="K72" s="216"/>
      <c r="L72" s="217"/>
    </row>
    <row r="73" spans="10:12" x14ac:dyDescent="0.2">
      <c r="J73" s="215"/>
      <c r="K73" s="216"/>
      <c r="L73" s="217"/>
    </row>
    <row r="74" spans="10:12" x14ac:dyDescent="0.2">
      <c r="J74" s="215"/>
      <c r="K74" s="216"/>
      <c r="L74" s="217"/>
    </row>
    <row r="75" spans="10:12" x14ac:dyDescent="0.2">
      <c r="J75" s="215"/>
      <c r="K75" s="216"/>
      <c r="L75" s="217"/>
    </row>
    <row r="76" spans="10:12" x14ac:dyDescent="0.2">
      <c r="J76" s="215"/>
      <c r="K76" s="216"/>
      <c r="L76" s="217"/>
    </row>
    <row r="77" spans="10:12" x14ac:dyDescent="0.2">
      <c r="J77" s="215"/>
      <c r="K77" s="216"/>
      <c r="L77" s="217"/>
    </row>
    <row r="78" spans="10:12" x14ac:dyDescent="0.2">
      <c r="J78" s="215"/>
      <c r="K78" s="216"/>
      <c r="L78" s="217"/>
    </row>
    <row r="79" spans="10:12" x14ac:dyDescent="0.2">
      <c r="J79" s="215"/>
      <c r="K79" s="216"/>
      <c r="L79" s="217"/>
    </row>
    <row r="80" spans="10:12" x14ac:dyDescent="0.2">
      <c r="J80" s="215"/>
      <c r="K80" s="216"/>
      <c r="L80" s="217"/>
    </row>
    <row r="81" spans="10:12" x14ac:dyDescent="0.2">
      <c r="J81" s="215"/>
      <c r="K81" s="216"/>
      <c r="L81" s="217"/>
    </row>
    <row r="82" spans="10:12" x14ac:dyDescent="0.2">
      <c r="J82" s="218"/>
      <c r="K82" s="219"/>
      <c r="L82" s="220"/>
    </row>
  </sheetData>
  <mergeCells count="1">
    <mergeCell ref="D2:F2"/>
  </mergeCells>
  <pageMargins left="0.7" right="0.7" top="0.75" bottom="0.75" header="0.3" footer="0.3"/>
  <pageSetup paperSize="9" scale="75" orientation="portrait" r:id="rId1"/>
  <rowBreaks count="1" manualBreakCount="1">
    <brk id="77" max="16383" man="1"/>
  </rowBreaks>
  <colBreaks count="1" manualBreakCount="1">
    <brk id="9" max="141"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L82"/>
  <sheetViews>
    <sheetView zoomScaleNormal="100"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8" t="s">
        <v>554</v>
      </c>
      <c r="E2" s="409"/>
      <c r="F2" s="410"/>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144</v>
      </c>
      <c r="L23" s="155"/>
    </row>
    <row r="24" spans="10:12" ht="13.5" x14ac:dyDescent="0.2">
      <c r="J24" s="98"/>
      <c r="K24" s="96"/>
      <c r="L24" s="155"/>
    </row>
    <row r="25" spans="10:12" ht="13.5" x14ac:dyDescent="0.2">
      <c r="J25" s="98"/>
      <c r="K25" s="96" t="s">
        <v>64</v>
      </c>
      <c r="L25" s="155"/>
    </row>
    <row r="26" spans="10:12" ht="13.5" x14ac:dyDescent="0.2">
      <c r="J26" s="98"/>
      <c r="K26" s="96" t="s">
        <v>455</v>
      </c>
      <c r="L26" s="155"/>
    </row>
    <row r="27" spans="10:12" ht="13.5" x14ac:dyDescent="0.2">
      <c r="J27" s="98"/>
      <c r="K27" s="96" t="s">
        <v>512</v>
      </c>
      <c r="L27" s="155"/>
    </row>
    <row r="28" spans="10:12" ht="13.5" x14ac:dyDescent="0.2">
      <c r="J28" s="98"/>
      <c r="K28" s="96" t="s">
        <v>28</v>
      </c>
      <c r="L28" s="155"/>
    </row>
    <row r="29" spans="10:12" ht="13.5" x14ac:dyDescent="0.2">
      <c r="J29" s="98"/>
      <c r="K29" s="96" t="s">
        <v>407</v>
      </c>
      <c r="L29" s="155"/>
    </row>
    <row r="30" spans="10:12" ht="13.5" x14ac:dyDescent="0.2">
      <c r="J30" s="98"/>
      <c r="K30" s="96" t="s">
        <v>1</v>
      </c>
      <c r="L30" s="155"/>
    </row>
    <row r="31" spans="10:12" ht="13.5" x14ac:dyDescent="0.2">
      <c r="J31" s="98"/>
      <c r="K31" s="96"/>
      <c r="L31" s="151"/>
    </row>
    <row r="32" spans="10:12" ht="13.5" x14ac:dyDescent="0.2">
      <c r="J32" s="98"/>
      <c r="K32" s="96"/>
      <c r="L32" s="151"/>
    </row>
    <row r="33" spans="10:12" ht="13.5" x14ac:dyDescent="0.2">
      <c r="J33" s="98" t="s">
        <v>80</v>
      </c>
      <c r="K33" s="98" t="s">
        <v>0</v>
      </c>
      <c r="L33" s="151"/>
    </row>
    <row r="34" spans="10:12" x14ac:dyDescent="0.2">
      <c r="J34" s="224"/>
      <c r="K34" s="222"/>
      <c r="L34" s="226"/>
    </row>
    <row r="35" spans="10:12" x14ac:dyDescent="0.2">
      <c r="J35" s="224"/>
      <c r="K35" s="225"/>
      <c r="L35" s="226"/>
    </row>
    <row r="36" spans="10:12" x14ac:dyDescent="0.2">
      <c r="J36" s="224"/>
      <c r="K36" s="225"/>
      <c r="L36" s="226"/>
    </row>
    <row r="37" spans="10:12" x14ac:dyDescent="0.2">
      <c r="J37" s="224"/>
      <c r="K37" s="225"/>
      <c r="L37" s="226"/>
    </row>
    <row r="38" spans="10:12" x14ac:dyDescent="0.2">
      <c r="J38" s="224"/>
      <c r="K38" s="225"/>
      <c r="L38" s="226"/>
    </row>
    <row r="39" spans="10:12" x14ac:dyDescent="0.2">
      <c r="J39" s="224"/>
      <c r="K39" s="225"/>
      <c r="L39" s="226"/>
    </row>
    <row r="40" spans="10:12" x14ac:dyDescent="0.2">
      <c r="J40" s="224"/>
      <c r="K40" s="225"/>
      <c r="L40" s="226"/>
    </row>
    <row r="41" spans="10:12" x14ac:dyDescent="0.2">
      <c r="J41" s="224"/>
      <c r="K41" s="225"/>
      <c r="L41" s="226"/>
    </row>
    <row r="42" spans="10:12" x14ac:dyDescent="0.2">
      <c r="J42" s="224"/>
      <c r="K42" s="225"/>
      <c r="L42" s="226"/>
    </row>
    <row r="43" spans="10:12" x14ac:dyDescent="0.2">
      <c r="J43" s="224"/>
      <c r="K43" s="225"/>
      <c r="L43" s="226"/>
    </row>
    <row r="44" spans="10:12" x14ac:dyDescent="0.2">
      <c r="J44" s="224"/>
      <c r="K44" s="225"/>
      <c r="L44" s="226"/>
    </row>
    <row r="45" spans="10:12" x14ac:dyDescent="0.2">
      <c r="J45" s="224"/>
      <c r="K45" s="225"/>
      <c r="L45" s="226"/>
    </row>
    <row r="46" spans="10:12" x14ac:dyDescent="0.2">
      <c r="J46" s="224"/>
      <c r="K46" s="225"/>
      <c r="L46" s="226"/>
    </row>
    <row r="47" spans="10:12" x14ac:dyDescent="0.2">
      <c r="J47" s="224"/>
      <c r="K47" s="225"/>
      <c r="L47" s="226"/>
    </row>
    <row r="48" spans="10:12" x14ac:dyDescent="0.2">
      <c r="J48" s="224"/>
      <c r="K48" s="225"/>
      <c r="L48" s="226"/>
    </row>
    <row r="49" spans="10:12" x14ac:dyDescent="0.2">
      <c r="J49" s="224"/>
      <c r="K49" s="225"/>
      <c r="L49" s="226"/>
    </row>
    <row r="50" spans="10:12" x14ac:dyDescent="0.2">
      <c r="J50" s="224"/>
      <c r="K50" s="225"/>
      <c r="L50" s="226"/>
    </row>
    <row r="51" spans="10:12" x14ac:dyDescent="0.2">
      <c r="J51" s="224"/>
      <c r="K51" s="225"/>
      <c r="L51" s="226"/>
    </row>
    <row r="52" spans="10:12" x14ac:dyDescent="0.2">
      <c r="J52" s="224"/>
      <c r="K52" s="225"/>
      <c r="L52" s="226"/>
    </row>
    <row r="53" spans="10:12" x14ac:dyDescent="0.2">
      <c r="J53" s="224"/>
      <c r="K53" s="225"/>
      <c r="L53" s="226"/>
    </row>
    <row r="54" spans="10:12" x14ac:dyDescent="0.2">
      <c r="J54" s="224"/>
      <c r="K54" s="225"/>
      <c r="L54" s="226"/>
    </row>
    <row r="55" spans="10:12" x14ac:dyDescent="0.2">
      <c r="J55" s="224"/>
      <c r="K55" s="225"/>
      <c r="L55" s="226"/>
    </row>
    <row r="56" spans="10:12" x14ac:dyDescent="0.2">
      <c r="J56" s="224"/>
      <c r="K56" s="225"/>
      <c r="L56" s="226"/>
    </row>
    <row r="57" spans="10:12" x14ac:dyDescent="0.2">
      <c r="J57" s="227"/>
      <c r="K57" s="228"/>
      <c r="L57" s="229"/>
    </row>
    <row r="58" spans="10:12" x14ac:dyDescent="0.2">
      <c r="J58" s="221"/>
      <c r="K58" s="222"/>
      <c r="L58" s="223"/>
    </row>
    <row r="59" spans="10:12" x14ac:dyDescent="0.2">
      <c r="J59" s="224"/>
      <c r="K59" s="225"/>
      <c r="L59" s="226"/>
    </row>
    <row r="60" spans="10:12" x14ac:dyDescent="0.2">
      <c r="J60" s="224"/>
      <c r="K60" s="225"/>
      <c r="L60" s="226"/>
    </row>
    <row r="61" spans="10:12" x14ac:dyDescent="0.2">
      <c r="J61" s="224"/>
      <c r="K61" s="225"/>
      <c r="L61" s="226"/>
    </row>
    <row r="62" spans="10:12" x14ac:dyDescent="0.2">
      <c r="J62" s="224"/>
      <c r="K62" s="225"/>
      <c r="L62" s="226"/>
    </row>
    <row r="63" spans="10:12" x14ac:dyDescent="0.2">
      <c r="J63" s="224"/>
      <c r="K63" s="225"/>
      <c r="L63" s="226"/>
    </row>
    <row r="64" spans="10:12" x14ac:dyDescent="0.2">
      <c r="J64" s="224"/>
      <c r="K64" s="225"/>
      <c r="L64" s="226"/>
    </row>
    <row r="65" spans="10:12" x14ac:dyDescent="0.2">
      <c r="J65" s="224"/>
      <c r="K65" s="225"/>
      <c r="L65" s="226"/>
    </row>
    <row r="66" spans="10:12" x14ac:dyDescent="0.2">
      <c r="J66" s="224"/>
      <c r="K66" s="225"/>
      <c r="L66" s="226"/>
    </row>
    <row r="67" spans="10:12" x14ac:dyDescent="0.2">
      <c r="J67" s="224"/>
      <c r="K67" s="225"/>
      <c r="L67" s="226"/>
    </row>
    <row r="68" spans="10:12" x14ac:dyDescent="0.2">
      <c r="J68" s="224"/>
      <c r="K68" s="225"/>
      <c r="L68" s="226"/>
    </row>
    <row r="69" spans="10:12" x14ac:dyDescent="0.2">
      <c r="J69" s="224"/>
      <c r="K69" s="225"/>
      <c r="L69" s="226"/>
    </row>
    <row r="70" spans="10:12" x14ac:dyDescent="0.2">
      <c r="J70" s="224"/>
      <c r="K70" s="225"/>
      <c r="L70" s="226"/>
    </row>
    <row r="71" spans="10:12" x14ac:dyDescent="0.2">
      <c r="J71" s="224"/>
      <c r="K71" s="225"/>
      <c r="L71" s="226"/>
    </row>
    <row r="72" spans="10:12" x14ac:dyDescent="0.2">
      <c r="J72" s="224"/>
      <c r="K72" s="225"/>
      <c r="L72" s="226"/>
    </row>
    <row r="73" spans="10:12" x14ac:dyDescent="0.2">
      <c r="J73" s="224"/>
      <c r="K73" s="225"/>
      <c r="L73" s="226"/>
    </row>
    <row r="74" spans="10:12" x14ac:dyDescent="0.2">
      <c r="J74" s="224"/>
      <c r="K74" s="225"/>
      <c r="L74" s="226"/>
    </row>
    <row r="75" spans="10:12" x14ac:dyDescent="0.2">
      <c r="J75" s="224"/>
      <c r="K75" s="225"/>
      <c r="L75" s="226"/>
    </row>
    <row r="76" spans="10:12" x14ac:dyDescent="0.2">
      <c r="J76" s="224"/>
      <c r="K76" s="225"/>
      <c r="L76" s="226"/>
    </row>
    <row r="77" spans="10:12" x14ac:dyDescent="0.2">
      <c r="J77" s="224"/>
      <c r="K77" s="225"/>
      <c r="L77" s="226"/>
    </row>
    <row r="78" spans="10:12" x14ac:dyDescent="0.2">
      <c r="J78" s="224"/>
      <c r="K78" s="225"/>
      <c r="L78" s="226"/>
    </row>
    <row r="79" spans="10:12" x14ac:dyDescent="0.2">
      <c r="J79" s="224"/>
      <c r="K79" s="225"/>
      <c r="L79" s="226"/>
    </row>
    <row r="80" spans="10:12" x14ac:dyDescent="0.2">
      <c r="J80" s="224"/>
      <c r="K80" s="225"/>
      <c r="L80" s="226"/>
    </row>
    <row r="81" spans="10:12" x14ac:dyDescent="0.2">
      <c r="J81" s="224"/>
      <c r="K81" s="225"/>
      <c r="L81" s="226"/>
    </row>
    <row r="82" spans="10:12" x14ac:dyDescent="0.2">
      <c r="J82" s="227"/>
      <c r="K82" s="228"/>
      <c r="L82" s="229"/>
    </row>
  </sheetData>
  <mergeCells count="1">
    <mergeCell ref="D2:F2"/>
  </mergeCells>
  <pageMargins left="0.7" right="0.7" top="0.75" bottom="0.75" header="0.3" footer="0.3"/>
  <pageSetup paperSize="9" scale="80" orientation="portrait" r:id="rId1"/>
  <rowBreaks count="1" manualBreakCount="1">
    <brk id="72" max="16383" man="1"/>
  </rowBreaks>
  <colBreaks count="1" manualBreakCount="1">
    <brk id="9" max="133"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zoomScaleNormal="100" workbookViewId="0">
      <selection sqref="A1:XFD1048576"/>
    </sheetView>
  </sheetViews>
  <sheetFormatPr defaultRowHeight="12.75" x14ac:dyDescent="0.2"/>
  <cols>
    <col min="1" max="1" width="8.28515625" customWidth="1"/>
    <col min="11" max="11" width="27.85546875" customWidth="1"/>
    <col min="12" max="12" width="28.28515625" customWidth="1"/>
  </cols>
  <sheetData>
    <row r="1" spans="4:12" ht="13.5" thickBot="1" x14ac:dyDescent="0.25"/>
    <row r="2" spans="4:12" ht="13.5" thickBot="1" x14ac:dyDescent="0.25">
      <c r="D2" s="405" t="s">
        <v>566</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144</v>
      </c>
      <c r="L23" s="155"/>
    </row>
    <row r="24" spans="10:12" ht="13.5" x14ac:dyDescent="0.2">
      <c r="J24" s="98"/>
      <c r="K24" s="96"/>
      <c r="L24" s="155"/>
    </row>
    <row r="25" spans="10:12" ht="13.5" x14ac:dyDescent="0.2">
      <c r="J25" s="98"/>
      <c r="K25" s="96" t="s">
        <v>64</v>
      </c>
      <c r="L25" s="155"/>
    </row>
    <row r="26" spans="10:12" ht="13.5" x14ac:dyDescent="0.2">
      <c r="J26" s="98"/>
      <c r="K26" s="96" t="s">
        <v>455</v>
      </c>
      <c r="L26" s="155"/>
    </row>
    <row r="27" spans="10:12" ht="13.5" x14ac:dyDescent="0.2">
      <c r="J27" s="98"/>
      <c r="K27" s="96" t="s">
        <v>512</v>
      </c>
      <c r="L27" s="155"/>
    </row>
    <row r="28" spans="10:12" ht="13.5" x14ac:dyDescent="0.2">
      <c r="J28" s="98"/>
      <c r="K28" s="96" t="s">
        <v>28</v>
      </c>
      <c r="L28" s="155"/>
    </row>
    <row r="29" spans="10:12" ht="13.5" x14ac:dyDescent="0.2">
      <c r="J29" s="98"/>
      <c r="K29" s="96" t="s">
        <v>407</v>
      </c>
      <c r="L29" s="155"/>
    </row>
    <row r="30" spans="10:12" ht="13.5" x14ac:dyDescent="0.2">
      <c r="J30" s="98"/>
      <c r="K30" s="96" t="s">
        <v>1</v>
      </c>
      <c r="L30" s="155"/>
    </row>
    <row r="31" spans="10:12" ht="13.5" x14ac:dyDescent="0.2">
      <c r="J31" s="98"/>
      <c r="K31" s="96"/>
      <c r="L31" s="151"/>
    </row>
    <row r="32" spans="10:12" ht="13.5" x14ac:dyDescent="0.2">
      <c r="J32" s="98"/>
      <c r="K32" s="96"/>
      <c r="L32" s="151"/>
    </row>
    <row r="33" spans="10:12" ht="13.5" x14ac:dyDescent="0.2">
      <c r="J33" s="98" t="s">
        <v>80</v>
      </c>
      <c r="K33" s="98" t="s">
        <v>0</v>
      </c>
      <c r="L33" s="151"/>
    </row>
    <row r="34" spans="10:12" x14ac:dyDescent="0.2">
      <c r="J34" s="233"/>
      <c r="K34" s="231"/>
      <c r="L34" s="235"/>
    </row>
    <row r="35" spans="10:12" x14ac:dyDescent="0.2">
      <c r="J35" s="233"/>
      <c r="K35" s="234"/>
      <c r="L35" s="235"/>
    </row>
    <row r="36" spans="10:12" x14ac:dyDescent="0.2">
      <c r="J36" s="233"/>
      <c r="K36" s="234"/>
      <c r="L36" s="235"/>
    </row>
    <row r="37" spans="10:12" x14ac:dyDescent="0.2">
      <c r="J37" s="233"/>
      <c r="K37" s="234"/>
      <c r="L37" s="235"/>
    </row>
    <row r="38" spans="10:12" x14ac:dyDescent="0.2">
      <c r="J38" s="233"/>
      <c r="K38" s="234"/>
      <c r="L38" s="235"/>
    </row>
    <row r="39" spans="10:12" x14ac:dyDescent="0.2">
      <c r="J39" s="233"/>
      <c r="K39" s="234"/>
      <c r="L39" s="235"/>
    </row>
    <row r="40" spans="10:12" x14ac:dyDescent="0.2">
      <c r="J40" s="233"/>
      <c r="K40" s="234"/>
      <c r="L40" s="235"/>
    </row>
    <row r="41" spans="10:12" x14ac:dyDescent="0.2">
      <c r="J41" s="233"/>
      <c r="K41" s="234"/>
      <c r="L41" s="235"/>
    </row>
    <row r="42" spans="10:12" x14ac:dyDescent="0.2">
      <c r="J42" s="233"/>
      <c r="K42" s="234"/>
      <c r="L42" s="235"/>
    </row>
    <row r="43" spans="10:12" x14ac:dyDescent="0.2">
      <c r="J43" s="233"/>
      <c r="K43" s="234"/>
      <c r="L43" s="235"/>
    </row>
    <row r="44" spans="10:12" x14ac:dyDescent="0.2">
      <c r="J44" s="233"/>
      <c r="K44" s="234"/>
      <c r="L44" s="235"/>
    </row>
    <row r="45" spans="10:12" x14ac:dyDescent="0.2">
      <c r="J45" s="233"/>
      <c r="K45" s="234"/>
      <c r="L45" s="235"/>
    </row>
    <row r="46" spans="10:12" x14ac:dyDescent="0.2">
      <c r="J46" s="233"/>
      <c r="K46" s="234"/>
      <c r="L46" s="235"/>
    </row>
    <row r="47" spans="10:12" x14ac:dyDescent="0.2">
      <c r="J47" s="233"/>
      <c r="K47" s="234"/>
      <c r="L47" s="235"/>
    </row>
    <row r="48" spans="10:12" x14ac:dyDescent="0.2">
      <c r="J48" s="233"/>
      <c r="K48" s="234"/>
      <c r="L48" s="235"/>
    </row>
    <row r="49" spans="10:12" x14ac:dyDescent="0.2">
      <c r="J49" s="233"/>
      <c r="K49" s="234"/>
      <c r="L49" s="235"/>
    </row>
    <row r="50" spans="10:12" x14ac:dyDescent="0.2">
      <c r="J50" s="233"/>
      <c r="K50" s="234"/>
      <c r="L50" s="235"/>
    </row>
    <row r="51" spans="10:12" x14ac:dyDescent="0.2">
      <c r="J51" s="233"/>
      <c r="K51" s="234"/>
      <c r="L51" s="235"/>
    </row>
    <row r="52" spans="10:12" x14ac:dyDescent="0.2">
      <c r="J52" s="233"/>
      <c r="K52" s="234"/>
      <c r="L52" s="235"/>
    </row>
    <row r="53" spans="10:12" x14ac:dyDescent="0.2">
      <c r="J53" s="233"/>
      <c r="K53" s="234"/>
      <c r="L53" s="235"/>
    </row>
    <row r="54" spans="10:12" x14ac:dyDescent="0.2">
      <c r="J54" s="233"/>
      <c r="K54" s="234"/>
      <c r="L54" s="235"/>
    </row>
    <row r="55" spans="10:12" x14ac:dyDescent="0.2">
      <c r="J55" s="233"/>
      <c r="K55" s="234"/>
      <c r="L55" s="235"/>
    </row>
    <row r="56" spans="10:12" x14ac:dyDescent="0.2">
      <c r="J56" s="233"/>
      <c r="K56" s="234"/>
      <c r="L56" s="235"/>
    </row>
    <row r="57" spans="10:12" x14ac:dyDescent="0.2">
      <c r="J57" s="236"/>
      <c r="K57" s="237"/>
      <c r="L57" s="238"/>
    </row>
    <row r="58" spans="10:12" x14ac:dyDescent="0.2">
      <c r="J58" s="230"/>
      <c r="K58" s="231"/>
      <c r="L58" s="232"/>
    </row>
    <row r="59" spans="10:12" x14ac:dyDescent="0.2">
      <c r="J59" s="233"/>
      <c r="K59" s="234"/>
      <c r="L59" s="235"/>
    </row>
    <row r="60" spans="10:12" x14ac:dyDescent="0.2">
      <c r="J60" s="233"/>
      <c r="K60" s="234"/>
      <c r="L60" s="235"/>
    </row>
    <row r="61" spans="10:12" x14ac:dyDescent="0.2">
      <c r="J61" s="233"/>
      <c r="K61" s="234"/>
      <c r="L61" s="235"/>
    </row>
    <row r="62" spans="10:12" x14ac:dyDescent="0.2">
      <c r="J62" s="233"/>
      <c r="K62" s="234"/>
      <c r="L62" s="235"/>
    </row>
    <row r="63" spans="10:12" x14ac:dyDescent="0.2">
      <c r="J63" s="233"/>
      <c r="K63" s="234"/>
      <c r="L63" s="235"/>
    </row>
    <row r="64" spans="10:12" x14ac:dyDescent="0.2">
      <c r="J64" s="233"/>
      <c r="K64" s="234"/>
      <c r="L64" s="235"/>
    </row>
    <row r="65" spans="10:12" x14ac:dyDescent="0.2">
      <c r="J65" s="233"/>
      <c r="K65" s="234"/>
      <c r="L65" s="235"/>
    </row>
    <row r="66" spans="10:12" x14ac:dyDescent="0.2">
      <c r="J66" s="233"/>
      <c r="K66" s="234"/>
      <c r="L66" s="235"/>
    </row>
    <row r="67" spans="10:12" x14ac:dyDescent="0.2">
      <c r="J67" s="233"/>
      <c r="K67" s="234"/>
      <c r="L67" s="235"/>
    </row>
    <row r="68" spans="10:12" x14ac:dyDescent="0.2">
      <c r="J68" s="233"/>
      <c r="K68" s="234"/>
      <c r="L68" s="235"/>
    </row>
    <row r="69" spans="10:12" x14ac:dyDescent="0.2">
      <c r="J69" s="233"/>
      <c r="K69" s="234"/>
      <c r="L69" s="235"/>
    </row>
    <row r="70" spans="10:12" x14ac:dyDescent="0.2">
      <c r="J70" s="233"/>
      <c r="K70" s="234"/>
      <c r="L70" s="235"/>
    </row>
    <row r="71" spans="10:12" x14ac:dyDescent="0.2">
      <c r="J71" s="233"/>
      <c r="K71" s="234"/>
      <c r="L71" s="235"/>
    </row>
    <row r="72" spans="10:12" x14ac:dyDescent="0.2">
      <c r="J72" s="233"/>
      <c r="K72" s="234"/>
      <c r="L72" s="235"/>
    </row>
    <row r="73" spans="10:12" x14ac:dyDescent="0.2">
      <c r="J73" s="233"/>
      <c r="K73" s="234"/>
      <c r="L73" s="235"/>
    </row>
    <row r="74" spans="10:12" x14ac:dyDescent="0.2">
      <c r="J74" s="233"/>
      <c r="K74" s="234"/>
      <c r="L74" s="235"/>
    </row>
    <row r="75" spans="10:12" x14ac:dyDescent="0.2">
      <c r="J75" s="233"/>
      <c r="K75" s="234"/>
      <c r="L75" s="235"/>
    </row>
    <row r="76" spans="10:12" x14ac:dyDescent="0.2">
      <c r="J76" s="233"/>
      <c r="K76" s="234"/>
      <c r="L76" s="235"/>
    </row>
    <row r="77" spans="10:12" x14ac:dyDescent="0.2">
      <c r="J77" s="233"/>
      <c r="K77" s="234"/>
      <c r="L77" s="235"/>
    </row>
    <row r="78" spans="10:12" x14ac:dyDescent="0.2">
      <c r="J78" s="233"/>
      <c r="K78" s="234"/>
      <c r="L78" s="235"/>
    </row>
    <row r="79" spans="10:12" x14ac:dyDescent="0.2">
      <c r="J79" s="233"/>
      <c r="K79" s="234"/>
      <c r="L79" s="235"/>
    </row>
    <row r="80" spans="10:12" x14ac:dyDescent="0.2">
      <c r="J80" s="233"/>
      <c r="K80" s="234"/>
      <c r="L80" s="235"/>
    </row>
    <row r="81" spans="10:12" x14ac:dyDescent="0.2">
      <c r="J81" s="233"/>
      <c r="K81" s="234"/>
      <c r="L81" s="235"/>
    </row>
    <row r="82" spans="10:12" x14ac:dyDescent="0.2">
      <c r="J82" s="236"/>
      <c r="K82" s="237"/>
      <c r="L82" s="238"/>
    </row>
  </sheetData>
  <mergeCells count="1">
    <mergeCell ref="D2:F2"/>
  </mergeCells>
  <pageMargins left="0.7" right="0.7" top="0.75" bottom="0.75" header="0.3" footer="0.3"/>
  <pageSetup paperSize="9" orientation="portrait" r:id="rId1"/>
  <colBreaks count="1" manualBreakCount="1">
    <brk id="9" max="13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topLeftCell="A16" workbookViewId="0">
      <selection sqref="A1:XFD1048576"/>
    </sheetView>
  </sheetViews>
  <sheetFormatPr defaultRowHeight="12.75" x14ac:dyDescent="0.2"/>
  <cols>
    <col min="1" max="1" width="8.28515625" customWidth="1"/>
    <col min="11" max="11" width="27.85546875" customWidth="1"/>
    <col min="12" max="12" width="28.28515625" customWidth="1"/>
  </cols>
  <sheetData>
    <row r="1" spans="4:12" ht="13.5" thickBot="1" x14ac:dyDescent="0.25"/>
    <row r="2" spans="4:12" ht="13.5" thickBot="1" x14ac:dyDescent="0.25">
      <c r="D2" s="405" t="s">
        <v>116</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512</v>
      </c>
      <c r="L28" s="155"/>
    </row>
    <row r="29" spans="10:12" ht="13.5" x14ac:dyDescent="0.2">
      <c r="J29" s="98"/>
      <c r="K29" s="96" t="s">
        <v>28</v>
      </c>
      <c r="L29" s="155"/>
    </row>
    <row r="30" spans="10:12" ht="13.5" x14ac:dyDescent="0.2">
      <c r="J30" s="98"/>
      <c r="K30" s="96" t="s">
        <v>407</v>
      </c>
      <c r="L30" s="155"/>
    </row>
    <row r="31" spans="10:12" ht="13.5" x14ac:dyDescent="0.2">
      <c r="J31" s="98"/>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43"/>
      <c r="K35" s="244"/>
      <c r="L35" s="245"/>
    </row>
    <row r="36" spans="10:12" x14ac:dyDescent="0.2">
      <c r="J36" s="243"/>
      <c r="K36" s="244"/>
      <c r="L36" s="245"/>
    </row>
    <row r="37" spans="10:12" x14ac:dyDescent="0.2">
      <c r="J37" s="243"/>
      <c r="K37" s="244"/>
      <c r="L37" s="245"/>
    </row>
    <row r="38" spans="10:12" x14ac:dyDescent="0.2">
      <c r="J38" s="243"/>
      <c r="K38" s="244"/>
      <c r="L38" s="245"/>
    </row>
    <row r="39" spans="10:12" x14ac:dyDescent="0.2">
      <c r="J39" s="243"/>
      <c r="K39" s="244"/>
      <c r="L39" s="245"/>
    </row>
    <row r="40" spans="10:12" x14ac:dyDescent="0.2">
      <c r="J40" s="243"/>
      <c r="K40" s="244"/>
      <c r="L40" s="245"/>
    </row>
    <row r="41" spans="10:12" x14ac:dyDescent="0.2">
      <c r="J41" s="243"/>
      <c r="K41" s="244"/>
      <c r="L41" s="245"/>
    </row>
    <row r="42" spans="10:12" x14ac:dyDescent="0.2">
      <c r="J42" s="243"/>
      <c r="K42" s="244"/>
      <c r="L42" s="245"/>
    </row>
    <row r="43" spans="10:12" x14ac:dyDescent="0.2">
      <c r="J43" s="243"/>
      <c r="K43" s="244"/>
      <c r="L43" s="245"/>
    </row>
    <row r="44" spans="10:12" x14ac:dyDescent="0.2">
      <c r="J44" s="243"/>
      <c r="K44" s="244"/>
      <c r="L44" s="245"/>
    </row>
    <row r="45" spans="10:12" x14ac:dyDescent="0.2">
      <c r="J45" s="243"/>
      <c r="K45" s="244"/>
      <c r="L45" s="245"/>
    </row>
    <row r="46" spans="10:12" x14ac:dyDescent="0.2">
      <c r="J46" s="243"/>
      <c r="K46" s="244"/>
      <c r="L46" s="245"/>
    </row>
    <row r="47" spans="10:12" x14ac:dyDescent="0.2">
      <c r="J47" s="243"/>
      <c r="K47" s="244"/>
      <c r="L47" s="245"/>
    </row>
    <row r="48" spans="10:12" x14ac:dyDescent="0.2">
      <c r="J48" s="243"/>
      <c r="K48" s="244"/>
      <c r="L48" s="245"/>
    </row>
    <row r="49" spans="10:12" x14ac:dyDescent="0.2">
      <c r="J49" s="243"/>
      <c r="K49" s="244"/>
      <c r="L49" s="245"/>
    </row>
    <row r="50" spans="10:12" x14ac:dyDescent="0.2">
      <c r="J50" s="243"/>
      <c r="K50" s="244"/>
      <c r="L50" s="245"/>
    </row>
    <row r="51" spans="10:12" x14ac:dyDescent="0.2">
      <c r="J51" s="243"/>
      <c r="K51" s="244"/>
      <c r="L51" s="245"/>
    </row>
    <row r="52" spans="10:12" x14ac:dyDescent="0.2">
      <c r="J52" s="243"/>
      <c r="K52" s="244"/>
      <c r="L52" s="245"/>
    </row>
    <row r="53" spans="10:12" x14ac:dyDescent="0.2">
      <c r="J53" s="243"/>
      <c r="K53" s="244"/>
      <c r="L53" s="245"/>
    </row>
    <row r="54" spans="10:12" x14ac:dyDescent="0.2">
      <c r="J54" s="243"/>
      <c r="K54" s="244"/>
      <c r="L54" s="245"/>
    </row>
    <row r="55" spans="10:12" x14ac:dyDescent="0.2">
      <c r="J55" s="243"/>
      <c r="K55" s="244"/>
      <c r="L55" s="245"/>
    </row>
    <row r="56" spans="10:12" x14ac:dyDescent="0.2">
      <c r="J56" s="243"/>
      <c r="K56" s="244"/>
      <c r="L56" s="245"/>
    </row>
    <row r="57" spans="10:12" x14ac:dyDescent="0.2">
      <c r="J57" s="246"/>
      <c r="K57" s="247"/>
      <c r="L57" s="248"/>
    </row>
    <row r="58" spans="10:12" x14ac:dyDescent="0.2">
      <c r="J58" s="240"/>
      <c r="K58" s="241"/>
      <c r="L58" s="242"/>
    </row>
    <row r="59" spans="10:12" x14ac:dyDescent="0.2">
      <c r="J59" s="243"/>
      <c r="K59" s="244"/>
      <c r="L59" s="245"/>
    </row>
    <row r="60" spans="10:12" x14ac:dyDescent="0.2">
      <c r="J60" s="243"/>
      <c r="K60" s="244"/>
      <c r="L60" s="245"/>
    </row>
    <row r="61" spans="10:12" x14ac:dyDescent="0.2">
      <c r="J61" s="243"/>
      <c r="K61" s="244"/>
      <c r="L61" s="245"/>
    </row>
    <row r="62" spans="10:12" x14ac:dyDescent="0.2">
      <c r="J62" s="243"/>
      <c r="K62" s="244"/>
      <c r="L62" s="245"/>
    </row>
    <row r="63" spans="10:12" x14ac:dyDescent="0.2">
      <c r="J63" s="243"/>
      <c r="K63" s="244"/>
      <c r="L63" s="245"/>
    </row>
    <row r="64" spans="10:12" x14ac:dyDescent="0.2">
      <c r="J64" s="243"/>
      <c r="K64" s="244"/>
      <c r="L64" s="245"/>
    </row>
    <row r="65" spans="10:12" x14ac:dyDescent="0.2">
      <c r="J65" s="243"/>
      <c r="K65" s="244"/>
      <c r="L65" s="245"/>
    </row>
    <row r="66" spans="10:12" x14ac:dyDescent="0.2">
      <c r="J66" s="243"/>
      <c r="K66" s="244"/>
      <c r="L66" s="245"/>
    </row>
    <row r="67" spans="10:12" x14ac:dyDescent="0.2">
      <c r="J67" s="243"/>
      <c r="K67" s="244"/>
      <c r="L67" s="245"/>
    </row>
    <row r="68" spans="10:12" x14ac:dyDescent="0.2">
      <c r="J68" s="243"/>
      <c r="K68" s="244"/>
      <c r="L68" s="245"/>
    </row>
    <row r="69" spans="10:12" x14ac:dyDescent="0.2">
      <c r="J69" s="243"/>
      <c r="K69" s="244"/>
      <c r="L69" s="245"/>
    </row>
    <row r="70" spans="10:12" x14ac:dyDescent="0.2">
      <c r="J70" s="243"/>
      <c r="K70" s="244"/>
      <c r="L70" s="245"/>
    </row>
    <row r="71" spans="10:12" x14ac:dyDescent="0.2">
      <c r="J71" s="243"/>
      <c r="K71" s="244"/>
      <c r="L71" s="245"/>
    </row>
    <row r="72" spans="10:12" x14ac:dyDescent="0.2">
      <c r="J72" s="243"/>
      <c r="K72" s="244"/>
      <c r="L72" s="245"/>
    </row>
    <row r="73" spans="10:12" x14ac:dyDescent="0.2">
      <c r="J73" s="243"/>
      <c r="K73" s="244"/>
      <c r="L73" s="245"/>
    </row>
    <row r="74" spans="10:12" x14ac:dyDescent="0.2">
      <c r="J74" s="243"/>
      <c r="K74" s="244"/>
      <c r="L74" s="245"/>
    </row>
    <row r="75" spans="10:12" x14ac:dyDescent="0.2">
      <c r="J75" s="243"/>
      <c r="K75" s="244"/>
      <c r="L75" s="245"/>
    </row>
    <row r="76" spans="10:12" x14ac:dyDescent="0.2">
      <c r="J76" s="243"/>
      <c r="K76" s="244"/>
      <c r="L76" s="245"/>
    </row>
    <row r="77" spans="10:12" x14ac:dyDescent="0.2">
      <c r="J77" s="243"/>
      <c r="K77" s="244"/>
      <c r="L77" s="245"/>
    </row>
    <row r="78" spans="10:12" x14ac:dyDescent="0.2">
      <c r="J78" s="243"/>
      <c r="K78" s="244"/>
      <c r="L78" s="245"/>
    </row>
    <row r="79" spans="10:12" x14ac:dyDescent="0.2">
      <c r="J79" s="243"/>
      <c r="K79" s="244"/>
      <c r="L79" s="245"/>
    </row>
    <row r="80" spans="10:12" x14ac:dyDescent="0.2">
      <c r="J80" s="243"/>
      <c r="K80" s="244"/>
      <c r="L80" s="245"/>
    </row>
    <row r="81" spans="10:12" x14ac:dyDescent="0.2">
      <c r="J81" s="243"/>
      <c r="K81" s="244"/>
      <c r="L81" s="245"/>
    </row>
    <row r="82" spans="10:12" x14ac:dyDescent="0.2">
      <c r="J82" s="246"/>
      <c r="K82" s="247"/>
      <c r="L82" s="248"/>
    </row>
  </sheetData>
  <mergeCells count="1">
    <mergeCell ref="D2:F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2"/>
  <sheetViews>
    <sheetView zoomScaleNormal="100"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2" t="s">
        <v>575</v>
      </c>
      <c r="E2" s="403"/>
      <c r="F2" s="404"/>
    </row>
    <row r="4" spans="4:12" ht="13.5" x14ac:dyDescent="0.2">
      <c r="J4" s="98"/>
      <c r="K4" s="96" t="s">
        <v>30</v>
      </c>
      <c r="L4" s="155"/>
    </row>
    <row r="5" spans="4:12" ht="13.5" x14ac:dyDescent="0.2">
      <c r="J5" s="98" t="s">
        <v>592</v>
      </c>
      <c r="K5" s="96" t="s">
        <v>148</v>
      </c>
      <c r="L5" s="155"/>
    </row>
    <row r="6" spans="4:12" ht="13.5" x14ac:dyDescent="0.2">
      <c r="J6" s="98"/>
      <c r="K6" s="122"/>
      <c r="L6" s="155"/>
    </row>
    <row r="7" spans="4:12" ht="13.5" x14ac:dyDescent="0.2">
      <c r="J7" s="98" t="s">
        <v>592</v>
      </c>
      <c r="K7" s="96" t="s">
        <v>27</v>
      </c>
      <c r="L7" s="155"/>
    </row>
    <row r="8" spans="4:12" ht="13.5" x14ac:dyDescent="0.2">
      <c r="J8" s="98"/>
      <c r="K8" s="96" t="s">
        <v>86</v>
      </c>
      <c r="L8" s="155"/>
    </row>
    <row r="9" spans="4:12" ht="13.5" x14ac:dyDescent="0.2">
      <c r="J9" s="98"/>
      <c r="K9" s="96" t="s">
        <v>63</v>
      </c>
      <c r="L9" s="155"/>
    </row>
    <row r="10" spans="4:12" ht="13.5" x14ac:dyDescent="0.2">
      <c r="J10" s="98" t="s">
        <v>592</v>
      </c>
      <c r="K10" s="96" t="s">
        <v>61</v>
      </c>
      <c r="L10" s="155"/>
    </row>
    <row r="11" spans="4:12" ht="13.5" x14ac:dyDescent="0.2">
      <c r="J11" s="98" t="s">
        <v>592</v>
      </c>
      <c r="K11" s="96" t="s">
        <v>87</v>
      </c>
      <c r="L11" s="155"/>
    </row>
    <row r="12" spans="4:12" ht="13.5" x14ac:dyDescent="0.2">
      <c r="J12" s="98" t="s">
        <v>583</v>
      </c>
      <c r="K12" s="96" t="s">
        <v>69</v>
      </c>
      <c r="L12" s="155"/>
    </row>
    <row r="13" spans="4:12" ht="13.5" x14ac:dyDescent="0.2">
      <c r="J13" s="98" t="s">
        <v>592</v>
      </c>
      <c r="K13" s="96" t="s">
        <v>224</v>
      </c>
      <c r="L13" s="155"/>
    </row>
    <row r="14" spans="4:12" ht="13.5" x14ac:dyDescent="0.2">
      <c r="J14" s="98" t="s">
        <v>584</v>
      </c>
      <c r="K14" s="96" t="s">
        <v>142</v>
      </c>
      <c r="L14" s="155"/>
    </row>
    <row r="15" spans="4:12" ht="13.5" x14ac:dyDescent="0.2">
      <c r="J15" s="98"/>
      <c r="K15" s="96"/>
      <c r="L15" s="155"/>
    </row>
    <row r="16" spans="4:12" ht="13.5" x14ac:dyDescent="0.2">
      <c r="J16" s="98" t="s">
        <v>592</v>
      </c>
      <c r="K16" s="96" t="s">
        <v>225</v>
      </c>
      <c r="L16" s="155"/>
    </row>
    <row r="17" spans="10:12" ht="13.5" x14ac:dyDescent="0.2">
      <c r="J17" s="98" t="s">
        <v>589</v>
      </c>
      <c r="K17" s="96" t="s">
        <v>143</v>
      </c>
      <c r="L17" s="155"/>
    </row>
    <row r="18" spans="10:12" ht="13.5" x14ac:dyDescent="0.2">
      <c r="J18" s="98" t="s">
        <v>592</v>
      </c>
      <c r="K18" s="119" t="s">
        <v>65</v>
      </c>
      <c r="L18" s="155"/>
    </row>
    <row r="19" spans="10:12" ht="13.5" x14ac:dyDescent="0.2">
      <c r="J19" s="98" t="s">
        <v>590</v>
      </c>
      <c r="K19" s="96" t="s">
        <v>60</v>
      </c>
      <c r="L19" s="155"/>
    </row>
    <row r="20" spans="10:12" ht="13.5" x14ac:dyDescent="0.2">
      <c r="J20" s="98" t="s">
        <v>585</v>
      </c>
      <c r="K20" s="96" t="s">
        <v>88</v>
      </c>
      <c r="L20" s="155"/>
    </row>
    <row r="21" spans="10:12" ht="13.5" x14ac:dyDescent="0.2">
      <c r="J21" s="98" t="s">
        <v>591</v>
      </c>
      <c r="K21" s="96" t="s">
        <v>68</v>
      </c>
      <c r="L21" s="155"/>
    </row>
    <row r="22" spans="10:12" ht="13.5" x14ac:dyDescent="0.2">
      <c r="J22" s="98" t="s">
        <v>592</v>
      </c>
      <c r="K22" s="96" t="s">
        <v>29</v>
      </c>
      <c r="L22" s="155"/>
    </row>
    <row r="23" spans="10:12" ht="13.5" x14ac:dyDescent="0.2">
      <c r="J23" s="98" t="s">
        <v>587</v>
      </c>
      <c r="K23" s="96" t="s">
        <v>488</v>
      </c>
      <c r="L23" s="155"/>
    </row>
    <row r="24" spans="10:12" ht="13.5" x14ac:dyDescent="0.2">
      <c r="J24" s="98" t="s">
        <v>588</v>
      </c>
      <c r="K24" s="96" t="s">
        <v>144</v>
      </c>
      <c r="L24" s="155"/>
    </row>
    <row r="25" spans="10:12" ht="13.5" x14ac:dyDescent="0.2">
      <c r="J25" s="98"/>
      <c r="K25" s="96"/>
      <c r="L25" s="155"/>
    </row>
    <row r="26" spans="10:12" ht="13.5" x14ac:dyDescent="0.2">
      <c r="J26" s="98"/>
      <c r="K26" s="96" t="s">
        <v>64</v>
      </c>
      <c r="L26" s="155"/>
    </row>
    <row r="27" spans="10:12" ht="13.5" x14ac:dyDescent="0.2">
      <c r="J27" s="98" t="s">
        <v>592</v>
      </c>
      <c r="K27" s="96" t="s">
        <v>455</v>
      </c>
      <c r="L27" s="155"/>
    </row>
    <row r="28" spans="10:12" ht="13.5" x14ac:dyDescent="0.2">
      <c r="J28" s="98" t="s">
        <v>592</v>
      </c>
      <c r="K28" s="96" t="s">
        <v>512</v>
      </c>
      <c r="L28" s="155"/>
    </row>
    <row r="29" spans="10:12" ht="13.5" x14ac:dyDescent="0.2">
      <c r="J29" s="98"/>
      <c r="K29" s="96" t="s">
        <v>28</v>
      </c>
      <c r="L29" s="155"/>
    </row>
    <row r="30" spans="10:12" ht="13.5" x14ac:dyDescent="0.2">
      <c r="J30" s="98" t="s">
        <v>592</v>
      </c>
      <c r="K30" s="96" t="s">
        <v>407</v>
      </c>
      <c r="L30" s="155"/>
    </row>
    <row r="31" spans="10:12" ht="13.5" x14ac:dyDescent="0.2">
      <c r="J31" s="98" t="s">
        <v>586</v>
      </c>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43"/>
      <c r="K35" s="244"/>
      <c r="L35" s="245"/>
    </row>
    <row r="36" spans="10:12" x14ac:dyDescent="0.2">
      <c r="J36" s="243"/>
      <c r="K36" s="244"/>
      <c r="L36" s="245"/>
    </row>
    <row r="37" spans="10:12" x14ac:dyDescent="0.2">
      <c r="J37" s="243"/>
      <c r="K37" s="244"/>
      <c r="L37" s="245"/>
    </row>
    <row r="38" spans="10:12" x14ac:dyDescent="0.2">
      <c r="J38" s="243"/>
      <c r="K38" s="244"/>
      <c r="L38" s="245"/>
    </row>
    <row r="39" spans="10:12" x14ac:dyDescent="0.2">
      <c r="J39" s="243"/>
      <c r="K39" s="244"/>
      <c r="L39" s="245"/>
    </row>
    <row r="40" spans="10:12" x14ac:dyDescent="0.2">
      <c r="J40" s="243"/>
      <c r="K40" s="244"/>
      <c r="L40" s="245"/>
    </row>
    <row r="41" spans="10:12" x14ac:dyDescent="0.2">
      <c r="J41" s="243"/>
      <c r="K41" s="244"/>
      <c r="L41" s="245"/>
    </row>
    <row r="42" spans="10:12" x14ac:dyDescent="0.2">
      <c r="J42" s="243"/>
      <c r="K42" s="244"/>
      <c r="L42" s="245"/>
    </row>
    <row r="43" spans="10:12" x14ac:dyDescent="0.2">
      <c r="J43" s="243"/>
      <c r="K43" s="244"/>
      <c r="L43" s="245"/>
    </row>
    <row r="44" spans="10:12" x14ac:dyDescent="0.2">
      <c r="J44" s="243"/>
      <c r="K44" s="244"/>
      <c r="L44" s="245"/>
    </row>
    <row r="45" spans="10:12" x14ac:dyDescent="0.2">
      <c r="J45" s="243"/>
      <c r="K45" s="244"/>
      <c r="L45" s="245"/>
    </row>
    <row r="46" spans="10:12" x14ac:dyDescent="0.2">
      <c r="J46" s="243"/>
      <c r="K46" s="244"/>
      <c r="L46" s="245"/>
    </row>
    <row r="47" spans="10:12" x14ac:dyDescent="0.2">
      <c r="J47" s="243"/>
      <c r="K47" s="244"/>
      <c r="L47" s="245"/>
    </row>
    <row r="48" spans="10:12" x14ac:dyDescent="0.2">
      <c r="J48" s="243"/>
      <c r="K48" s="244"/>
      <c r="L48" s="245"/>
    </row>
    <row r="49" spans="10:12" x14ac:dyDescent="0.2">
      <c r="J49" s="243"/>
      <c r="K49" s="244"/>
      <c r="L49" s="245"/>
    </row>
    <row r="50" spans="10:12" x14ac:dyDescent="0.2">
      <c r="J50" s="243"/>
      <c r="K50" s="244"/>
      <c r="L50" s="245"/>
    </row>
    <row r="51" spans="10:12" x14ac:dyDescent="0.2">
      <c r="J51" s="243"/>
      <c r="K51" s="244"/>
      <c r="L51" s="245"/>
    </row>
    <row r="52" spans="10:12" x14ac:dyDescent="0.2">
      <c r="J52" s="243"/>
      <c r="K52" s="244"/>
      <c r="L52" s="245"/>
    </row>
    <row r="53" spans="10:12" x14ac:dyDescent="0.2">
      <c r="J53" s="243"/>
      <c r="K53" s="244"/>
      <c r="L53" s="245"/>
    </row>
    <row r="54" spans="10:12" x14ac:dyDescent="0.2">
      <c r="J54" s="243"/>
      <c r="K54" s="244"/>
      <c r="L54" s="245"/>
    </row>
    <row r="55" spans="10:12" x14ac:dyDescent="0.2">
      <c r="J55" s="243"/>
      <c r="K55" s="244"/>
      <c r="L55" s="245"/>
    </row>
    <row r="56" spans="10:12" x14ac:dyDescent="0.2">
      <c r="J56" s="243"/>
      <c r="K56" s="244"/>
      <c r="L56" s="245"/>
    </row>
    <row r="57" spans="10:12" x14ac:dyDescent="0.2">
      <c r="J57" s="246"/>
      <c r="K57" s="247"/>
      <c r="L57" s="248"/>
    </row>
    <row r="58" spans="10:12" x14ac:dyDescent="0.2">
      <c r="J58" s="240"/>
      <c r="K58" s="241"/>
      <c r="L58" s="242"/>
    </row>
    <row r="59" spans="10:12" x14ac:dyDescent="0.2">
      <c r="J59" s="243"/>
      <c r="K59" s="244"/>
      <c r="L59" s="245"/>
    </row>
    <row r="60" spans="10:12" x14ac:dyDescent="0.2">
      <c r="J60" s="243"/>
      <c r="K60" s="244"/>
      <c r="L60" s="245"/>
    </row>
    <row r="61" spans="10:12" x14ac:dyDescent="0.2">
      <c r="J61" s="243"/>
      <c r="K61" s="244"/>
      <c r="L61" s="245"/>
    </row>
    <row r="62" spans="10:12" x14ac:dyDescent="0.2">
      <c r="J62" s="243"/>
      <c r="K62" s="244"/>
      <c r="L62" s="245"/>
    </row>
    <row r="63" spans="10:12" x14ac:dyDescent="0.2">
      <c r="J63" s="243"/>
      <c r="K63" s="244"/>
      <c r="L63" s="245"/>
    </row>
    <row r="64" spans="10:12" x14ac:dyDescent="0.2">
      <c r="J64" s="243"/>
      <c r="K64" s="244"/>
      <c r="L64" s="245"/>
    </row>
    <row r="65" spans="10:12" x14ac:dyDescent="0.2">
      <c r="J65" s="243"/>
      <c r="K65" s="244"/>
      <c r="L65" s="245"/>
    </row>
    <row r="66" spans="10:12" x14ac:dyDescent="0.2">
      <c r="J66" s="243"/>
      <c r="K66" s="244"/>
      <c r="L66" s="245"/>
    </row>
    <row r="67" spans="10:12" x14ac:dyDescent="0.2">
      <c r="J67" s="243"/>
      <c r="K67" s="244"/>
      <c r="L67" s="245"/>
    </row>
    <row r="68" spans="10:12" x14ac:dyDescent="0.2">
      <c r="J68" s="243"/>
      <c r="K68" s="244"/>
      <c r="L68" s="245"/>
    </row>
    <row r="69" spans="10:12" x14ac:dyDescent="0.2">
      <c r="J69" s="243"/>
      <c r="K69" s="244"/>
      <c r="L69" s="245"/>
    </row>
    <row r="70" spans="10:12" x14ac:dyDescent="0.2">
      <c r="J70" s="243"/>
      <c r="K70" s="244"/>
      <c r="L70" s="245"/>
    </row>
    <row r="71" spans="10:12" x14ac:dyDescent="0.2">
      <c r="J71" s="243"/>
      <c r="K71" s="244"/>
      <c r="L71" s="245"/>
    </row>
    <row r="72" spans="10:12" x14ac:dyDescent="0.2">
      <c r="J72" s="243"/>
      <c r="K72" s="244"/>
      <c r="L72" s="245"/>
    </row>
    <row r="73" spans="10:12" x14ac:dyDescent="0.2">
      <c r="J73" s="243"/>
      <c r="K73" s="244"/>
      <c r="L73" s="245"/>
    </row>
    <row r="74" spans="10:12" x14ac:dyDescent="0.2">
      <c r="J74" s="243"/>
      <c r="K74" s="244"/>
      <c r="L74" s="245"/>
    </row>
    <row r="75" spans="10:12" x14ac:dyDescent="0.2">
      <c r="J75" s="243"/>
      <c r="K75" s="244"/>
      <c r="L75" s="245"/>
    </row>
    <row r="76" spans="10:12" x14ac:dyDescent="0.2">
      <c r="J76" s="243"/>
      <c r="K76" s="244"/>
      <c r="L76" s="245"/>
    </row>
    <row r="77" spans="10:12" x14ac:dyDescent="0.2">
      <c r="J77" s="243"/>
      <c r="K77" s="244"/>
      <c r="L77" s="245"/>
    </row>
    <row r="78" spans="10:12" x14ac:dyDescent="0.2">
      <c r="J78" s="243"/>
      <c r="K78" s="244"/>
      <c r="L78" s="245"/>
    </row>
    <row r="79" spans="10:12" x14ac:dyDescent="0.2">
      <c r="J79" s="243"/>
      <c r="K79" s="244"/>
      <c r="L79" s="245"/>
    </row>
    <row r="80" spans="10:12" x14ac:dyDescent="0.2">
      <c r="J80" s="243"/>
      <c r="K80" s="244"/>
      <c r="L80" s="245"/>
    </row>
    <row r="81" spans="10:12" x14ac:dyDescent="0.2">
      <c r="J81" s="243"/>
      <c r="K81" s="244"/>
      <c r="L81" s="245"/>
    </row>
    <row r="82" spans="10:12" x14ac:dyDescent="0.2">
      <c r="J82" s="246"/>
      <c r="K82" s="247"/>
      <c r="L82" s="248"/>
    </row>
  </sheetData>
  <mergeCells count="1">
    <mergeCell ref="D2:F2"/>
  </mergeCells>
  <pageMargins left="0.25" right="0.25" top="0.75" bottom="0.75" header="0.3" footer="0.3"/>
  <pageSetup paperSize="9" scale="82" orientation="portrait" r:id="rId1"/>
  <rowBreaks count="2" manualBreakCount="2">
    <brk id="65" max="16383" man="1"/>
    <brk id="137" max="16383" man="1"/>
  </rowBreaks>
  <colBreaks count="1" manualBreakCount="1">
    <brk id="9" max="159"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Zeros="0" topLeftCell="A16" workbookViewId="0">
      <selection activeCell="J73" sqref="J73"/>
    </sheetView>
  </sheetViews>
  <sheetFormatPr defaultRowHeight="12.75" x14ac:dyDescent="0.2"/>
  <sheetData/>
  <phoneticPr fontId="8"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workbookViewId="0">
      <selection activeCell="J43" sqref="J43"/>
    </sheetView>
  </sheetViews>
  <sheetFormatPr defaultRowHeight="12.75" x14ac:dyDescent="0.2"/>
  <cols>
    <col min="1" max="1" width="8.28515625" customWidth="1"/>
    <col min="11" max="11" width="27.85546875" customWidth="1"/>
    <col min="12" max="12" width="61" customWidth="1"/>
  </cols>
  <sheetData>
    <row r="1" spans="4:12" ht="13.5" thickBot="1" x14ac:dyDescent="0.25"/>
    <row r="2" spans="4:12" ht="13.5" thickBot="1" x14ac:dyDescent="0.25">
      <c r="D2" s="405" t="s">
        <v>593</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512</v>
      </c>
      <c r="L28" s="155"/>
    </row>
    <row r="29" spans="10:12" ht="13.5" x14ac:dyDescent="0.2">
      <c r="J29" s="98"/>
      <c r="K29" s="96" t="s">
        <v>28</v>
      </c>
      <c r="L29" s="155"/>
    </row>
    <row r="30" spans="10:12" ht="13.5" x14ac:dyDescent="0.2">
      <c r="J30" s="98"/>
      <c r="K30" s="96" t="s">
        <v>407</v>
      </c>
      <c r="L30" s="155"/>
    </row>
    <row r="31" spans="10:12" ht="13.5" x14ac:dyDescent="0.2">
      <c r="J31" s="98"/>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53"/>
      <c r="K35" s="254"/>
      <c r="L35" s="255"/>
    </row>
    <row r="36" spans="10:12" x14ac:dyDescent="0.2">
      <c r="J36" s="253"/>
      <c r="K36" s="254"/>
      <c r="L36" s="255"/>
    </row>
    <row r="37" spans="10:12" x14ac:dyDescent="0.2">
      <c r="J37" s="253"/>
      <c r="K37" s="254"/>
      <c r="L37" s="255"/>
    </row>
    <row r="38" spans="10:12" x14ac:dyDescent="0.2">
      <c r="J38" s="253"/>
      <c r="K38" s="254"/>
      <c r="L38" s="255"/>
    </row>
    <row r="39" spans="10:12" x14ac:dyDescent="0.2">
      <c r="J39" s="253"/>
      <c r="K39" s="254"/>
      <c r="L39" s="255"/>
    </row>
    <row r="40" spans="10:12" x14ac:dyDescent="0.2">
      <c r="J40" s="253"/>
      <c r="K40" s="254"/>
      <c r="L40" s="255"/>
    </row>
    <row r="41" spans="10:12" x14ac:dyDescent="0.2">
      <c r="J41" s="253"/>
      <c r="K41" s="254"/>
      <c r="L41" s="255"/>
    </row>
    <row r="42" spans="10:12" x14ac:dyDescent="0.2">
      <c r="J42" s="253"/>
      <c r="K42" s="254"/>
      <c r="L42" s="255"/>
    </row>
    <row r="43" spans="10:12" x14ac:dyDescent="0.2">
      <c r="J43" s="253"/>
      <c r="K43" s="254"/>
      <c r="L43" s="255"/>
    </row>
    <row r="44" spans="10:12" x14ac:dyDescent="0.2">
      <c r="J44" s="253"/>
      <c r="K44" s="254"/>
      <c r="L44" s="255"/>
    </row>
    <row r="45" spans="10:12" x14ac:dyDescent="0.2">
      <c r="J45" s="253"/>
      <c r="K45" s="254"/>
      <c r="L45" s="255"/>
    </row>
    <row r="46" spans="10:12" x14ac:dyDescent="0.2">
      <c r="J46" s="253"/>
      <c r="K46" s="254"/>
      <c r="L46" s="255"/>
    </row>
    <row r="47" spans="10:12" x14ac:dyDescent="0.2">
      <c r="J47" s="253"/>
      <c r="K47" s="254"/>
      <c r="L47" s="255"/>
    </row>
    <row r="48" spans="10:12" x14ac:dyDescent="0.2">
      <c r="J48" s="253"/>
      <c r="K48" s="254"/>
      <c r="L48" s="255"/>
    </row>
    <row r="49" spans="10:12" x14ac:dyDescent="0.2">
      <c r="J49" s="253"/>
      <c r="K49" s="254"/>
      <c r="L49" s="255"/>
    </row>
    <row r="50" spans="10:12" x14ac:dyDescent="0.2">
      <c r="J50" s="253"/>
      <c r="K50" s="254"/>
      <c r="L50" s="255"/>
    </row>
    <row r="51" spans="10:12" x14ac:dyDescent="0.2">
      <c r="J51" s="253"/>
      <c r="K51" s="254"/>
      <c r="L51" s="255"/>
    </row>
    <row r="52" spans="10:12" x14ac:dyDescent="0.2">
      <c r="J52" s="253"/>
      <c r="K52" s="254"/>
      <c r="L52" s="255"/>
    </row>
    <row r="53" spans="10:12" x14ac:dyDescent="0.2">
      <c r="J53" s="253"/>
      <c r="K53" s="254"/>
      <c r="L53" s="255"/>
    </row>
    <row r="54" spans="10:12" x14ac:dyDescent="0.2">
      <c r="J54" s="253"/>
      <c r="K54" s="254"/>
      <c r="L54" s="255"/>
    </row>
    <row r="55" spans="10:12" x14ac:dyDescent="0.2">
      <c r="J55" s="253"/>
      <c r="K55" s="254"/>
      <c r="L55" s="255"/>
    </row>
    <row r="56" spans="10:12" x14ac:dyDescent="0.2">
      <c r="J56" s="253"/>
      <c r="K56" s="254"/>
      <c r="L56" s="255"/>
    </row>
    <row r="57" spans="10:12" x14ac:dyDescent="0.2">
      <c r="J57" s="256"/>
      <c r="K57" s="257"/>
      <c r="L57" s="258"/>
    </row>
    <row r="58" spans="10:12" x14ac:dyDescent="0.2">
      <c r="J58" s="250"/>
      <c r="K58" s="251"/>
      <c r="L58" s="252"/>
    </row>
    <row r="59" spans="10:12" x14ac:dyDescent="0.2">
      <c r="J59" s="253"/>
      <c r="K59" s="254"/>
      <c r="L59" s="255"/>
    </row>
    <row r="60" spans="10:12" x14ac:dyDescent="0.2">
      <c r="J60" s="253"/>
      <c r="K60" s="254"/>
      <c r="L60" s="255"/>
    </row>
    <row r="61" spans="10:12" x14ac:dyDescent="0.2">
      <c r="J61" s="253"/>
      <c r="K61" s="254"/>
      <c r="L61" s="255"/>
    </row>
    <row r="62" spans="10:12" x14ac:dyDescent="0.2">
      <c r="J62" s="253"/>
      <c r="K62" s="254"/>
      <c r="L62" s="255"/>
    </row>
    <row r="63" spans="10:12" x14ac:dyDescent="0.2">
      <c r="J63" s="253"/>
      <c r="K63" s="254"/>
      <c r="L63" s="255"/>
    </row>
    <row r="64" spans="10:12" x14ac:dyDescent="0.2">
      <c r="J64" s="253"/>
      <c r="K64" s="254"/>
      <c r="L64" s="255"/>
    </row>
    <row r="65" spans="10:12" x14ac:dyDescent="0.2">
      <c r="J65" s="253"/>
      <c r="K65" s="254"/>
      <c r="L65" s="255"/>
    </row>
    <row r="66" spans="10:12" x14ac:dyDescent="0.2">
      <c r="J66" s="253"/>
      <c r="K66" s="254"/>
      <c r="L66" s="255"/>
    </row>
    <row r="67" spans="10:12" x14ac:dyDescent="0.2">
      <c r="J67" s="253"/>
      <c r="K67" s="254"/>
      <c r="L67" s="255"/>
    </row>
    <row r="68" spans="10:12" x14ac:dyDescent="0.2">
      <c r="J68" s="253"/>
      <c r="K68" s="254"/>
      <c r="L68" s="255"/>
    </row>
    <row r="69" spans="10:12" x14ac:dyDescent="0.2">
      <c r="J69" s="253"/>
      <c r="K69" s="254"/>
      <c r="L69" s="255"/>
    </row>
    <row r="70" spans="10:12" x14ac:dyDescent="0.2">
      <c r="J70" s="253"/>
      <c r="K70" s="254"/>
      <c r="L70" s="255"/>
    </row>
    <row r="71" spans="10:12" x14ac:dyDescent="0.2">
      <c r="J71" s="253"/>
      <c r="K71" s="254"/>
      <c r="L71" s="255"/>
    </row>
    <row r="72" spans="10:12" x14ac:dyDescent="0.2">
      <c r="J72" s="253"/>
      <c r="K72" s="254"/>
      <c r="L72" s="255"/>
    </row>
    <row r="73" spans="10:12" x14ac:dyDescent="0.2">
      <c r="J73" s="253"/>
      <c r="K73" s="254"/>
      <c r="L73" s="255"/>
    </row>
    <row r="74" spans="10:12" x14ac:dyDescent="0.2">
      <c r="J74" s="253"/>
      <c r="K74" s="254"/>
      <c r="L74" s="255"/>
    </row>
    <row r="75" spans="10:12" x14ac:dyDescent="0.2">
      <c r="J75" s="253"/>
      <c r="K75" s="254"/>
      <c r="L75" s="255"/>
    </row>
    <row r="76" spans="10:12" x14ac:dyDescent="0.2">
      <c r="J76" s="253"/>
      <c r="K76" s="254"/>
      <c r="L76" s="255"/>
    </row>
    <row r="77" spans="10:12" x14ac:dyDescent="0.2">
      <c r="J77" s="253"/>
      <c r="K77" s="254"/>
      <c r="L77" s="255"/>
    </row>
    <row r="78" spans="10:12" x14ac:dyDescent="0.2">
      <c r="J78" s="253"/>
      <c r="K78" s="254"/>
      <c r="L78" s="255"/>
    </row>
    <row r="79" spans="10:12" x14ac:dyDescent="0.2">
      <c r="J79" s="253"/>
      <c r="K79" s="254"/>
      <c r="L79" s="255"/>
    </row>
    <row r="80" spans="10:12" x14ac:dyDescent="0.2">
      <c r="J80" s="253"/>
      <c r="K80" s="254"/>
      <c r="L80" s="255"/>
    </row>
    <row r="81" spans="10:12" x14ac:dyDescent="0.2">
      <c r="J81" s="253"/>
      <c r="K81" s="254"/>
      <c r="L81" s="255"/>
    </row>
    <row r="82" spans="10:12" x14ac:dyDescent="0.2">
      <c r="J82" s="256"/>
      <c r="K82" s="257"/>
      <c r="L82" s="258"/>
    </row>
  </sheetData>
  <mergeCells count="1">
    <mergeCell ref="D2:F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workbookViewId="0">
      <selection activeCell="K40" sqref="K40"/>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5" t="s">
        <v>616</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512</v>
      </c>
      <c r="L28" s="155"/>
    </row>
    <row r="29" spans="10:12" ht="13.5" x14ac:dyDescent="0.2">
      <c r="J29" s="98"/>
      <c r="K29" s="96" t="s">
        <v>28</v>
      </c>
      <c r="L29" s="155"/>
    </row>
    <row r="30" spans="10:12" ht="13.5" x14ac:dyDescent="0.2">
      <c r="J30" s="98"/>
      <c r="K30" s="96" t="s">
        <v>407</v>
      </c>
      <c r="L30" s="155"/>
    </row>
    <row r="31" spans="10:12" ht="13.5" x14ac:dyDescent="0.2">
      <c r="J31" s="98"/>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63"/>
      <c r="K35" s="264"/>
      <c r="L35" s="265"/>
    </row>
    <row r="36" spans="10:12" x14ac:dyDescent="0.2">
      <c r="J36" s="263"/>
      <c r="K36" s="264"/>
      <c r="L36" s="265"/>
    </row>
    <row r="37" spans="10:12" x14ac:dyDescent="0.2">
      <c r="J37" s="263"/>
      <c r="K37" s="264"/>
      <c r="L37" s="265"/>
    </row>
    <row r="38" spans="10:12" x14ac:dyDescent="0.2">
      <c r="J38" s="263"/>
      <c r="K38" s="264"/>
      <c r="L38" s="265"/>
    </row>
    <row r="39" spans="10:12" x14ac:dyDescent="0.2">
      <c r="J39" s="263"/>
      <c r="K39" s="264"/>
      <c r="L39" s="265"/>
    </row>
    <row r="40" spans="10:12" x14ac:dyDescent="0.2">
      <c r="J40" s="263"/>
      <c r="K40" s="264"/>
      <c r="L40" s="265"/>
    </row>
    <row r="41" spans="10:12" x14ac:dyDescent="0.2">
      <c r="J41" s="263"/>
      <c r="K41" s="264"/>
      <c r="L41" s="265"/>
    </row>
    <row r="42" spans="10:12" x14ac:dyDescent="0.2">
      <c r="J42" s="263"/>
      <c r="K42" s="264"/>
      <c r="L42" s="265"/>
    </row>
    <row r="43" spans="10:12" x14ac:dyDescent="0.2">
      <c r="J43" s="263"/>
      <c r="K43" s="264"/>
      <c r="L43" s="265"/>
    </row>
    <row r="44" spans="10:12" x14ac:dyDescent="0.2">
      <c r="J44" s="263"/>
      <c r="K44" s="264"/>
      <c r="L44" s="265"/>
    </row>
    <row r="45" spans="10:12" x14ac:dyDescent="0.2">
      <c r="J45" s="263"/>
      <c r="K45" s="264"/>
      <c r="L45" s="265"/>
    </row>
    <row r="46" spans="10:12" x14ac:dyDescent="0.2">
      <c r="J46" s="263"/>
      <c r="K46" s="264"/>
      <c r="L46" s="265"/>
    </row>
    <row r="47" spans="10:12" x14ac:dyDescent="0.2">
      <c r="J47" s="263"/>
      <c r="K47" s="264"/>
      <c r="L47" s="265"/>
    </row>
    <row r="48" spans="10:12" x14ac:dyDescent="0.2">
      <c r="J48" s="263"/>
      <c r="K48" s="264"/>
      <c r="L48" s="265"/>
    </row>
    <row r="49" spans="10:12" x14ac:dyDescent="0.2">
      <c r="J49" s="263"/>
      <c r="K49" s="264"/>
      <c r="L49" s="265"/>
    </row>
    <row r="50" spans="10:12" x14ac:dyDescent="0.2">
      <c r="J50" s="263"/>
      <c r="K50" s="264"/>
      <c r="L50" s="265"/>
    </row>
    <row r="51" spans="10:12" x14ac:dyDescent="0.2">
      <c r="J51" s="263"/>
      <c r="K51" s="264"/>
      <c r="L51" s="265"/>
    </row>
    <row r="52" spans="10:12" x14ac:dyDescent="0.2">
      <c r="J52" s="263"/>
      <c r="K52" s="264"/>
      <c r="L52" s="265"/>
    </row>
    <row r="53" spans="10:12" x14ac:dyDescent="0.2">
      <c r="J53" s="263"/>
      <c r="K53" s="264"/>
      <c r="L53" s="265"/>
    </row>
    <row r="54" spans="10:12" x14ac:dyDescent="0.2">
      <c r="J54" s="263"/>
      <c r="K54" s="264"/>
      <c r="L54" s="265"/>
    </row>
    <row r="55" spans="10:12" x14ac:dyDescent="0.2">
      <c r="J55" s="263"/>
      <c r="K55" s="264"/>
      <c r="L55" s="265"/>
    </row>
    <row r="56" spans="10:12" x14ac:dyDescent="0.2">
      <c r="J56" s="263"/>
      <c r="K56" s="264"/>
      <c r="L56" s="265"/>
    </row>
    <row r="57" spans="10:12" x14ac:dyDescent="0.2">
      <c r="J57" s="266"/>
      <c r="K57" s="267"/>
      <c r="L57" s="268"/>
    </row>
    <row r="58" spans="10:12" x14ac:dyDescent="0.2">
      <c r="J58" s="260"/>
      <c r="K58" s="261"/>
      <c r="L58" s="262"/>
    </row>
    <row r="59" spans="10:12" x14ac:dyDescent="0.2">
      <c r="J59" s="263"/>
      <c r="K59" s="264"/>
      <c r="L59" s="265"/>
    </row>
    <row r="60" spans="10:12" x14ac:dyDescent="0.2">
      <c r="J60" s="263"/>
      <c r="K60" s="264"/>
      <c r="L60" s="265"/>
    </row>
    <row r="61" spans="10:12" x14ac:dyDescent="0.2">
      <c r="J61" s="263"/>
      <c r="K61" s="264"/>
      <c r="L61" s="265"/>
    </row>
    <row r="62" spans="10:12" x14ac:dyDescent="0.2">
      <c r="J62" s="263"/>
      <c r="K62" s="264"/>
      <c r="L62" s="265"/>
    </row>
    <row r="63" spans="10:12" x14ac:dyDescent="0.2">
      <c r="J63" s="263"/>
      <c r="K63" s="264"/>
      <c r="L63" s="265"/>
    </row>
    <row r="64" spans="10:12" x14ac:dyDescent="0.2">
      <c r="J64" s="263"/>
      <c r="K64" s="264"/>
      <c r="L64" s="265"/>
    </row>
    <row r="65" spans="10:12" x14ac:dyDescent="0.2">
      <c r="J65" s="263"/>
      <c r="K65" s="264"/>
      <c r="L65" s="265"/>
    </row>
    <row r="66" spans="10:12" x14ac:dyDescent="0.2">
      <c r="J66" s="263"/>
      <c r="K66" s="264"/>
      <c r="L66" s="265"/>
    </row>
    <row r="67" spans="10:12" x14ac:dyDescent="0.2">
      <c r="J67" s="263"/>
      <c r="K67" s="264"/>
      <c r="L67" s="265"/>
    </row>
    <row r="68" spans="10:12" x14ac:dyDescent="0.2">
      <c r="J68" s="263"/>
      <c r="K68" s="264"/>
      <c r="L68" s="265"/>
    </row>
    <row r="69" spans="10:12" x14ac:dyDescent="0.2">
      <c r="J69" s="263"/>
      <c r="K69" s="264"/>
      <c r="L69" s="265"/>
    </row>
    <row r="70" spans="10:12" x14ac:dyDescent="0.2">
      <c r="J70" s="263"/>
      <c r="K70" s="264"/>
      <c r="L70" s="265"/>
    </row>
    <row r="71" spans="10:12" x14ac:dyDescent="0.2">
      <c r="J71" s="263"/>
      <c r="K71" s="264"/>
      <c r="L71" s="265"/>
    </row>
    <row r="72" spans="10:12" x14ac:dyDescent="0.2">
      <c r="J72" s="263"/>
      <c r="K72" s="264"/>
      <c r="L72" s="265"/>
    </row>
    <row r="73" spans="10:12" x14ac:dyDescent="0.2">
      <c r="J73" s="263"/>
      <c r="K73" s="264"/>
      <c r="L73" s="265"/>
    </row>
    <row r="74" spans="10:12" x14ac:dyDescent="0.2">
      <c r="J74" s="263"/>
      <c r="K74" s="264"/>
      <c r="L74" s="265"/>
    </row>
    <row r="75" spans="10:12" x14ac:dyDescent="0.2">
      <c r="J75" s="263"/>
      <c r="K75" s="264"/>
      <c r="L75" s="265"/>
    </row>
    <row r="76" spans="10:12" x14ac:dyDescent="0.2">
      <c r="J76" s="263"/>
      <c r="K76" s="264"/>
      <c r="L76" s="265"/>
    </row>
    <row r="77" spans="10:12" x14ac:dyDescent="0.2">
      <c r="J77" s="263"/>
      <c r="K77" s="264"/>
      <c r="L77" s="265"/>
    </row>
    <row r="78" spans="10:12" x14ac:dyDescent="0.2">
      <c r="J78" s="263"/>
      <c r="K78" s="264"/>
      <c r="L78" s="265"/>
    </row>
    <row r="79" spans="10:12" x14ac:dyDescent="0.2">
      <c r="J79" s="263"/>
      <c r="K79" s="264"/>
      <c r="L79" s="265"/>
    </row>
    <row r="80" spans="10:12" x14ac:dyDescent="0.2">
      <c r="J80" s="263"/>
      <c r="K80" s="264"/>
      <c r="L80" s="265"/>
    </row>
    <row r="81" spans="10:12" x14ac:dyDescent="0.2">
      <c r="J81" s="263"/>
      <c r="K81" s="264"/>
      <c r="L81" s="265"/>
    </row>
    <row r="82" spans="10:12" x14ac:dyDescent="0.2">
      <c r="J82" s="266"/>
      <c r="K82" s="267"/>
      <c r="L82" s="268"/>
    </row>
  </sheetData>
  <mergeCells count="1">
    <mergeCell ref="D2:F2"/>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2"/>
  <sheetViews>
    <sheetView zoomScaleNormal="100" workbookViewId="0">
      <selection sqref="A1:XFD1048576"/>
    </sheetView>
  </sheetViews>
  <sheetFormatPr defaultRowHeight="12.75" x14ac:dyDescent="0.2"/>
  <cols>
    <col min="1" max="1" width="8.28515625" customWidth="1"/>
    <col min="11" max="11" width="20.42578125" bestFit="1" customWidth="1"/>
    <col min="12" max="12" width="64.42578125" customWidth="1"/>
  </cols>
  <sheetData>
    <row r="1" spans="4:12" ht="13.5" thickBot="1" x14ac:dyDescent="0.25"/>
    <row r="2" spans="4:12" ht="13.5" thickBot="1" x14ac:dyDescent="0.25">
      <c r="D2" s="402" t="s">
        <v>493</v>
      </c>
      <c r="E2" s="403"/>
      <c r="F2" s="404"/>
    </row>
    <row r="4" spans="4:12" ht="13.5" x14ac:dyDescent="0.2">
      <c r="J4" s="98"/>
      <c r="K4" s="96" t="s">
        <v>30</v>
      </c>
      <c r="L4" s="155"/>
    </row>
    <row r="5" spans="4:12" ht="13.5" x14ac:dyDescent="0.2">
      <c r="J5" s="98" t="s">
        <v>592</v>
      </c>
      <c r="K5" s="96" t="s">
        <v>148</v>
      </c>
      <c r="L5" s="155"/>
    </row>
    <row r="6" spans="4:12" ht="13.5" x14ac:dyDescent="0.2">
      <c r="J6" s="98"/>
      <c r="K6" s="122"/>
      <c r="L6" s="155"/>
    </row>
    <row r="7" spans="4:12" ht="13.5" x14ac:dyDescent="0.2">
      <c r="J7" s="98" t="s">
        <v>592</v>
      </c>
      <c r="K7" s="96" t="s">
        <v>27</v>
      </c>
      <c r="L7" s="155"/>
    </row>
    <row r="8" spans="4:12" ht="13.5" x14ac:dyDescent="0.2">
      <c r="J8" s="98"/>
      <c r="K8" s="96" t="s">
        <v>86</v>
      </c>
      <c r="L8" s="155"/>
    </row>
    <row r="9" spans="4:12" ht="13.5" x14ac:dyDescent="0.2">
      <c r="J9" s="98"/>
      <c r="K9" s="96" t="s">
        <v>63</v>
      </c>
      <c r="L9" s="155"/>
    </row>
    <row r="10" spans="4:12" ht="13.5" x14ac:dyDescent="0.2">
      <c r="J10" s="98" t="s">
        <v>592</v>
      </c>
      <c r="K10" s="96" t="s">
        <v>61</v>
      </c>
      <c r="L10" s="155"/>
    </row>
    <row r="11" spans="4:12" ht="13.5" x14ac:dyDescent="0.2">
      <c r="J11" s="98" t="s">
        <v>592</v>
      </c>
      <c r="K11" s="96" t="s">
        <v>87</v>
      </c>
      <c r="L11" s="155"/>
    </row>
    <row r="12" spans="4:12" ht="13.5" x14ac:dyDescent="0.2">
      <c r="J12" s="98" t="s">
        <v>591</v>
      </c>
      <c r="K12" s="96" t="s">
        <v>69</v>
      </c>
      <c r="L12" s="155"/>
    </row>
    <row r="13" spans="4:12" ht="13.5" x14ac:dyDescent="0.2">
      <c r="J13" s="98" t="s">
        <v>588</v>
      </c>
      <c r="K13" s="96" t="s">
        <v>224</v>
      </c>
      <c r="L13" s="155"/>
    </row>
    <row r="14" spans="4:12" ht="13.5" x14ac:dyDescent="0.2">
      <c r="J14" s="98" t="s">
        <v>584</v>
      </c>
      <c r="K14" s="96" t="s">
        <v>142</v>
      </c>
      <c r="L14" s="155"/>
    </row>
    <row r="15" spans="4:12" ht="13.5" x14ac:dyDescent="0.2">
      <c r="J15" s="98"/>
      <c r="K15" s="96"/>
      <c r="L15" s="155"/>
    </row>
    <row r="16" spans="4:12" ht="13.5" x14ac:dyDescent="0.2">
      <c r="J16" s="98" t="s">
        <v>592</v>
      </c>
      <c r="K16" s="96" t="s">
        <v>225</v>
      </c>
      <c r="L16" s="155"/>
    </row>
    <row r="17" spans="10:12" ht="13.5" x14ac:dyDescent="0.2">
      <c r="J17" s="98" t="s">
        <v>589</v>
      </c>
      <c r="K17" s="96" t="s">
        <v>143</v>
      </c>
      <c r="L17" s="155"/>
    </row>
    <row r="18" spans="10:12" ht="13.5" x14ac:dyDescent="0.2">
      <c r="J18" s="98" t="s">
        <v>586</v>
      </c>
      <c r="K18" s="119" t="s">
        <v>65</v>
      </c>
      <c r="L18" s="155"/>
    </row>
    <row r="19" spans="10:12" ht="13.5" x14ac:dyDescent="0.2">
      <c r="J19" s="98" t="s">
        <v>625</v>
      </c>
      <c r="K19" s="96" t="s">
        <v>60</v>
      </c>
      <c r="L19" s="155"/>
    </row>
    <row r="20" spans="10:12" ht="13.5" x14ac:dyDescent="0.2">
      <c r="J20" s="98" t="s">
        <v>585</v>
      </c>
      <c r="K20" s="96" t="s">
        <v>88</v>
      </c>
      <c r="L20" s="155"/>
    </row>
    <row r="21" spans="10:12" ht="13.5" x14ac:dyDescent="0.2">
      <c r="J21" s="98" t="s">
        <v>626</v>
      </c>
      <c r="K21" s="96" t="s">
        <v>68</v>
      </c>
      <c r="L21" s="155"/>
    </row>
    <row r="22" spans="10:12" ht="13.5" x14ac:dyDescent="0.2">
      <c r="J22" s="98" t="s">
        <v>590</v>
      </c>
      <c r="K22" s="96" t="s">
        <v>29</v>
      </c>
      <c r="L22" s="155"/>
    </row>
    <row r="23" spans="10:12" ht="13.5" x14ac:dyDescent="0.2">
      <c r="J23" s="98" t="s">
        <v>587</v>
      </c>
      <c r="K23" s="96" t="s">
        <v>488</v>
      </c>
      <c r="L23" s="155"/>
    </row>
    <row r="24" spans="10:12" ht="13.5" x14ac:dyDescent="0.2">
      <c r="J24" s="98" t="s">
        <v>583</v>
      </c>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t="s">
        <v>592</v>
      </c>
      <c r="K28" s="96" t="s">
        <v>512</v>
      </c>
      <c r="L28" s="155"/>
    </row>
    <row r="29" spans="10:12" ht="13.5" x14ac:dyDescent="0.2">
      <c r="J29" s="98"/>
      <c r="K29" s="96" t="s">
        <v>28</v>
      </c>
      <c r="L29" s="155"/>
    </row>
    <row r="30" spans="10:12" ht="13.5" x14ac:dyDescent="0.2">
      <c r="J30" s="98"/>
      <c r="K30" s="96" t="s">
        <v>407</v>
      </c>
      <c r="L30" s="155"/>
    </row>
    <row r="31" spans="10:12" ht="13.5" x14ac:dyDescent="0.2">
      <c r="J31" s="98" t="s">
        <v>592</v>
      </c>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63"/>
      <c r="K35" s="264"/>
      <c r="L35" s="265"/>
    </row>
    <row r="36" spans="10:12" x14ac:dyDescent="0.2">
      <c r="J36" s="263"/>
      <c r="K36" s="264"/>
      <c r="L36" s="265"/>
    </row>
    <row r="37" spans="10:12" x14ac:dyDescent="0.2">
      <c r="J37" s="263"/>
      <c r="K37" s="264"/>
      <c r="L37" s="280" t="s">
        <v>627</v>
      </c>
    </row>
    <row r="38" spans="10:12" x14ac:dyDescent="0.2">
      <c r="J38" s="263"/>
      <c r="K38" s="264"/>
      <c r="L38" s="279" t="s">
        <v>633</v>
      </c>
    </row>
    <row r="39" spans="10:12" x14ac:dyDescent="0.2">
      <c r="J39" s="263"/>
      <c r="K39" s="264"/>
      <c r="L39" s="279" t="s">
        <v>628</v>
      </c>
    </row>
    <row r="40" spans="10:12" x14ac:dyDescent="0.2">
      <c r="J40" s="263"/>
      <c r="K40" s="264"/>
      <c r="L40" s="279" t="s">
        <v>629</v>
      </c>
    </row>
    <row r="41" spans="10:12" x14ac:dyDescent="0.2">
      <c r="J41" s="263"/>
      <c r="K41" s="264"/>
      <c r="L41" s="279" t="s">
        <v>630</v>
      </c>
    </row>
    <row r="42" spans="10:12" x14ac:dyDescent="0.2">
      <c r="J42" s="263"/>
      <c r="K42" s="264"/>
      <c r="L42" s="279" t="s">
        <v>631</v>
      </c>
    </row>
    <row r="43" spans="10:12" x14ac:dyDescent="0.2">
      <c r="J43" s="263"/>
      <c r="K43" s="264"/>
      <c r="L43" s="279" t="s">
        <v>634</v>
      </c>
    </row>
    <row r="44" spans="10:12" x14ac:dyDescent="0.2">
      <c r="J44" s="263"/>
      <c r="K44" s="264"/>
      <c r="L44" s="278"/>
    </row>
    <row r="45" spans="10:12" x14ac:dyDescent="0.2">
      <c r="J45" s="263"/>
      <c r="K45" s="264"/>
      <c r="L45" s="278"/>
    </row>
    <row r="46" spans="10:12" x14ac:dyDescent="0.2">
      <c r="J46" s="263"/>
      <c r="K46" s="264"/>
      <c r="L46" s="278"/>
    </row>
    <row r="47" spans="10:12" x14ac:dyDescent="0.2">
      <c r="J47" s="263"/>
      <c r="K47" s="264"/>
      <c r="L47" s="278"/>
    </row>
    <row r="48" spans="10:12" x14ac:dyDescent="0.2">
      <c r="J48" s="263"/>
      <c r="K48" s="264"/>
      <c r="L48" s="278"/>
    </row>
    <row r="49" spans="10:12" x14ac:dyDescent="0.2">
      <c r="J49" s="263"/>
      <c r="K49" s="264"/>
      <c r="L49" s="278"/>
    </row>
    <row r="50" spans="10:12" x14ac:dyDescent="0.2">
      <c r="J50" s="263"/>
      <c r="K50" s="264"/>
      <c r="L50" s="278"/>
    </row>
    <row r="51" spans="10:12" x14ac:dyDescent="0.2">
      <c r="J51" s="263"/>
      <c r="K51" s="264"/>
      <c r="L51" s="278"/>
    </row>
    <row r="52" spans="10:12" x14ac:dyDescent="0.2">
      <c r="J52" s="263"/>
      <c r="K52" s="264"/>
      <c r="L52" s="278"/>
    </row>
    <row r="53" spans="10:12" x14ac:dyDescent="0.2">
      <c r="J53" s="263"/>
      <c r="K53" s="264"/>
      <c r="L53" s="278"/>
    </row>
    <row r="54" spans="10:12" x14ac:dyDescent="0.2">
      <c r="J54" s="263"/>
      <c r="K54" s="264"/>
      <c r="L54" s="278"/>
    </row>
    <row r="55" spans="10:12" x14ac:dyDescent="0.2">
      <c r="J55" s="263"/>
      <c r="K55" s="264"/>
      <c r="L55" s="265"/>
    </row>
    <row r="56" spans="10:12" x14ac:dyDescent="0.2">
      <c r="J56" s="263"/>
      <c r="K56" s="264"/>
      <c r="L56" s="265"/>
    </row>
    <row r="57" spans="10:12" x14ac:dyDescent="0.2">
      <c r="J57" s="266"/>
      <c r="K57" s="267"/>
      <c r="L57" s="268"/>
    </row>
    <row r="58" spans="10:12" x14ac:dyDescent="0.2">
      <c r="J58" s="260"/>
      <c r="K58" s="261"/>
      <c r="L58" s="262"/>
    </row>
    <row r="59" spans="10:12" x14ac:dyDescent="0.2">
      <c r="J59" s="263"/>
      <c r="K59" s="264"/>
      <c r="L59" s="265"/>
    </row>
    <row r="60" spans="10:12" x14ac:dyDescent="0.2">
      <c r="J60" s="263"/>
      <c r="K60" s="264"/>
      <c r="L60" s="265"/>
    </row>
    <row r="61" spans="10:12" x14ac:dyDescent="0.2">
      <c r="J61" s="263"/>
      <c r="K61" s="264"/>
      <c r="L61" s="265"/>
    </row>
    <row r="62" spans="10:12" x14ac:dyDescent="0.2">
      <c r="J62" s="263"/>
      <c r="K62" s="264"/>
      <c r="L62" s="265"/>
    </row>
    <row r="63" spans="10:12" x14ac:dyDescent="0.2">
      <c r="J63" s="263"/>
      <c r="K63" s="264"/>
      <c r="L63" s="265"/>
    </row>
    <row r="64" spans="10:12" x14ac:dyDescent="0.2">
      <c r="J64" s="263"/>
      <c r="K64" s="264"/>
      <c r="L64" s="265"/>
    </row>
    <row r="65" spans="10:12" x14ac:dyDescent="0.2">
      <c r="J65" s="263"/>
      <c r="K65" s="264"/>
      <c r="L65" s="265"/>
    </row>
    <row r="66" spans="10:12" x14ac:dyDescent="0.2">
      <c r="J66" s="263"/>
      <c r="K66" s="264"/>
      <c r="L66" s="265"/>
    </row>
    <row r="67" spans="10:12" x14ac:dyDescent="0.2">
      <c r="J67" s="263"/>
      <c r="K67" s="264"/>
      <c r="L67" s="265"/>
    </row>
    <row r="68" spans="10:12" x14ac:dyDescent="0.2">
      <c r="J68" s="263"/>
      <c r="K68" s="264"/>
      <c r="L68" s="265"/>
    </row>
    <row r="69" spans="10:12" x14ac:dyDescent="0.2">
      <c r="J69" s="263"/>
      <c r="K69" s="264"/>
      <c r="L69" s="265"/>
    </row>
    <row r="70" spans="10:12" x14ac:dyDescent="0.2">
      <c r="J70" s="263"/>
      <c r="K70" s="264"/>
      <c r="L70" s="265"/>
    </row>
    <row r="71" spans="10:12" x14ac:dyDescent="0.2">
      <c r="J71" s="263"/>
      <c r="K71" s="264"/>
      <c r="L71" s="265"/>
    </row>
    <row r="72" spans="10:12" x14ac:dyDescent="0.2">
      <c r="J72" s="263"/>
      <c r="K72" s="264"/>
      <c r="L72" s="265"/>
    </row>
    <row r="73" spans="10:12" x14ac:dyDescent="0.2">
      <c r="J73" s="263"/>
      <c r="K73" s="264"/>
      <c r="L73" s="265"/>
    </row>
    <row r="74" spans="10:12" x14ac:dyDescent="0.2">
      <c r="J74" s="263"/>
      <c r="K74" s="264"/>
      <c r="L74" s="265"/>
    </row>
    <row r="75" spans="10:12" x14ac:dyDescent="0.2">
      <c r="J75" s="263"/>
      <c r="K75" s="264"/>
      <c r="L75" s="265"/>
    </row>
    <row r="76" spans="10:12" x14ac:dyDescent="0.2">
      <c r="J76" s="263"/>
      <c r="K76" s="264"/>
      <c r="L76" s="265"/>
    </row>
    <row r="77" spans="10:12" x14ac:dyDescent="0.2">
      <c r="J77" s="263"/>
      <c r="K77" s="264"/>
      <c r="L77" s="265"/>
    </row>
    <row r="78" spans="10:12" x14ac:dyDescent="0.2">
      <c r="J78" s="263"/>
      <c r="K78" s="264"/>
      <c r="L78" s="265"/>
    </row>
    <row r="79" spans="10:12" x14ac:dyDescent="0.2">
      <c r="J79" s="263"/>
      <c r="K79" s="264"/>
      <c r="L79" s="265"/>
    </row>
    <row r="80" spans="10:12" x14ac:dyDescent="0.2">
      <c r="J80" s="263"/>
      <c r="K80" s="264"/>
      <c r="L80" s="265"/>
    </row>
    <row r="81" spans="10:12" x14ac:dyDescent="0.2">
      <c r="J81" s="263"/>
      <c r="K81" s="264"/>
      <c r="L81" s="265"/>
    </row>
    <row r="82" spans="10:12" x14ac:dyDescent="0.2">
      <c r="J82" s="266"/>
      <c r="K82" s="267"/>
      <c r="L82" s="268"/>
    </row>
  </sheetData>
  <mergeCells count="1">
    <mergeCell ref="D2:F2"/>
  </mergeCells>
  <pageMargins left="0.7" right="0.7" top="0.75" bottom="0.75" header="0.3" footer="0.3"/>
  <pageSetup paperSize="9" scale="95" orientation="portrait" r:id="rId1"/>
  <colBreaks count="1" manualBreakCount="1">
    <brk id="9" max="159"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58"/>
  <sheetViews>
    <sheetView zoomScaleNormal="100" workbookViewId="0">
      <selection activeCell="L43" sqref="L43"/>
    </sheetView>
  </sheetViews>
  <sheetFormatPr defaultRowHeight="12.75" x14ac:dyDescent="0.2"/>
  <cols>
    <col min="1" max="1" width="8.28515625" customWidth="1"/>
    <col min="11" max="11" width="20.42578125" bestFit="1" customWidth="1"/>
    <col min="12" max="12" width="39.85546875" customWidth="1"/>
  </cols>
  <sheetData>
    <row r="1" spans="4:12" ht="13.5" thickBot="1" x14ac:dyDescent="0.25"/>
    <row r="2" spans="4:12" ht="13.5" thickBot="1" x14ac:dyDescent="0.25">
      <c r="D2" s="405" t="s">
        <v>616</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t="s">
        <v>590</v>
      </c>
      <c r="K12" s="96" t="s">
        <v>69</v>
      </c>
      <c r="L12" s="155"/>
    </row>
    <row r="13" spans="4:12" ht="13.5" x14ac:dyDescent="0.2">
      <c r="J13" s="98" t="s">
        <v>588</v>
      </c>
      <c r="K13" s="96" t="s">
        <v>224</v>
      </c>
      <c r="L13" s="155"/>
    </row>
    <row r="14" spans="4:12" ht="13.5" x14ac:dyDescent="0.2">
      <c r="J14" s="98" t="s">
        <v>584</v>
      </c>
      <c r="K14" s="96" t="s">
        <v>142</v>
      </c>
      <c r="L14" s="155"/>
    </row>
    <row r="15" spans="4:12" ht="13.5" x14ac:dyDescent="0.2">
      <c r="J15" s="98"/>
      <c r="K15" s="96"/>
      <c r="L15" s="155"/>
    </row>
    <row r="16" spans="4:12" ht="13.5" x14ac:dyDescent="0.2">
      <c r="J16" s="98"/>
      <c r="K16" s="96" t="s">
        <v>225</v>
      </c>
      <c r="L16" s="155"/>
    </row>
    <row r="17" spans="10:12" ht="13.5" x14ac:dyDescent="0.2">
      <c r="J17" s="98" t="s">
        <v>589</v>
      </c>
      <c r="K17" s="96" t="s">
        <v>143</v>
      </c>
      <c r="L17" s="155"/>
    </row>
    <row r="18" spans="10:12" ht="13.5" x14ac:dyDescent="0.2">
      <c r="J18" s="98" t="s">
        <v>586</v>
      </c>
      <c r="K18" s="119" t="s">
        <v>65</v>
      </c>
      <c r="L18" s="155"/>
    </row>
    <row r="19" spans="10:12" ht="13.5" x14ac:dyDescent="0.2">
      <c r="J19" s="98" t="s">
        <v>591</v>
      </c>
      <c r="K19" s="96" t="s">
        <v>60</v>
      </c>
      <c r="L19" s="155"/>
    </row>
    <row r="20" spans="10:12" ht="13.5" x14ac:dyDescent="0.2">
      <c r="J20" s="98" t="s">
        <v>585</v>
      </c>
      <c r="K20" s="96" t="s">
        <v>88</v>
      </c>
      <c r="L20" s="155"/>
    </row>
    <row r="21" spans="10:12" ht="13.5" x14ac:dyDescent="0.2">
      <c r="J21" s="98" t="s">
        <v>625</v>
      </c>
      <c r="K21" s="96" t="s">
        <v>68</v>
      </c>
      <c r="L21" s="155"/>
    </row>
    <row r="22" spans="10:12" ht="13.5" x14ac:dyDescent="0.2">
      <c r="J22" s="98"/>
      <c r="K22" s="96" t="s">
        <v>29</v>
      </c>
      <c r="L22" s="155"/>
    </row>
    <row r="23" spans="10:12" ht="13.5" x14ac:dyDescent="0.2">
      <c r="J23" s="98" t="s">
        <v>587</v>
      </c>
      <c r="K23" s="96" t="s">
        <v>488</v>
      </c>
      <c r="L23" s="155"/>
    </row>
    <row r="24" spans="10:12" ht="13.5" x14ac:dyDescent="0.2">
      <c r="J24" s="98" t="s">
        <v>583</v>
      </c>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512</v>
      </c>
      <c r="L28" s="155"/>
    </row>
    <row r="29" spans="10:12" ht="13.5" x14ac:dyDescent="0.2">
      <c r="J29" s="98"/>
      <c r="K29" s="96" t="s">
        <v>28</v>
      </c>
      <c r="L29" s="155"/>
    </row>
    <row r="30" spans="10:12" ht="13.5" x14ac:dyDescent="0.2">
      <c r="J30" s="98"/>
      <c r="K30" s="96" t="s">
        <v>407</v>
      </c>
      <c r="L30" s="155"/>
    </row>
    <row r="31" spans="10:12" ht="13.5" x14ac:dyDescent="0.2">
      <c r="J31" s="98"/>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72"/>
      <c r="K35" s="273"/>
      <c r="L35" s="274"/>
    </row>
    <row r="36" spans="10:12" x14ac:dyDescent="0.2">
      <c r="J36" s="272"/>
      <c r="K36" s="273"/>
      <c r="L36" s="274"/>
    </row>
    <row r="37" spans="10:12" x14ac:dyDescent="0.2">
      <c r="J37" s="272"/>
      <c r="K37" s="273"/>
      <c r="L37" s="274"/>
    </row>
    <row r="38" spans="10:12" x14ac:dyDescent="0.2">
      <c r="J38" s="272"/>
      <c r="K38" s="273"/>
      <c r="L38" s="274"/>
    </row>
    <row r="39" spans="10:12" x14ac:dyDescent="0.2">
      <c r="J39" s="272"/>
      <c r="K39" s="273"/>
      <c r="L39" s="274"/>
    </row>
    <row r="40" spans="10:12" x14ac:dyDescent="0.2">
      <c r="J40" s="272"/>
      <c r="K40" s="273"/>
      <c r="L40" s="274"/>
    </row>
    <row r="41" spans="10:12" x14ac:dyDescent="0.2">
      <c r="J41" s="272"/>
      <c r="K41" s="273"/>
      <c r="L41" s="274"/>
    </row>
    <row r="42" spans="10:12" x14ac:dyDescent="0.2">
      <c r="J42" s="272"/>
      <c r="K42" s="273"/>
      <c r="L42" s="274"/>
    </row>
    <row r="43" spans="10:12" x14ac:dyDescent="0.2">
      <c r="J43" s="272"/>
      <c r="K43" s="273"/>
      <c r="L43" s="274"/>
    </row>
    <row r="44" spans="10:12" x14ac:dyDescent="0.2">
      <c r="J44" s="272"/>
      <c r="K44" s="273"/>
      <c r="L44" s="274"/>
    </row>
    <row r="45" spans="10:12" x14ac:dyDescent="0.2">
      <c r="J45" s="272"/>
      <c r="K45" s="273"/>
      <c r="L45" s="274"/>
    </row>
    <row r="46" spans="10:12" x14ac:dyDescent="0.2">
      <c r="J46" s="272"/>
      <c r="K46" s="273"/>
      <c r="L46" s="274"/>
    </row>
    <row r="47" spans="10:12" x14ac:dyDescent="0.2">
      <c r="J47" s="272"/>
      <c r="K47" s="273"/>
      <c r="L47" s="274"/>
    </row>
    <row r="48" spans="10:12" x14ac:dyDescent="0.2">
      <c r="J48" s="272"/>
      <c r="K48" s="273"/>
      <c r="L48" s="274"/>
    </row>
    <row r="49" spans="10:12" x14ac:dyDescent="0.2">
      <c r="J49" s="272"/>
      <c r="K49" s="273"/>
      <c r="L49" s="274"/>
    </row>
    <row r="50" spans="10:12" x14ac:dyDescent="0.2">
      <c r="J50" s="272"/>
      <c r="K50" s="273"/>
      <c r="L50" s="274"/>
    </row>
    <row r="51" spans="10:12" x14ac:dyDescent="0.2">
      <c r="J51" s="272"/>
      <c r="K51" s="273"/>
      <c r="L51" s="274"/>
    </row>
    <row r="52" spans="10:12" x14ac:dyDescent="0.2">
      <c r="J52" s="272"/>
      <c r="K52" s="273"/>
      <c r="L52" s="274"/>
    </row>
    <row r="53" spans="10:12" x14ac:dyDescent="0.2">
      <c r="J53" s="272"/>
      <c r="K53" s="273"/>
      <c r="L53" s="274"/>
    </row>
    <row r="54" spans="10:12" x14ac:dyDescent="0.2">
      <c r="J54" s="272"/>
      <c r="K54" s="273"/>
      <c r="L54" s="274"/>
    </row>
    <row r="55" spans="10:12" x14ac:dyDescent="0.2">
      <c r="J55" s="272"/>
      <c r="K55" s="273"/>
      <c r="L55" s="274"/>
    </row>
    <row r="56" spans="10:12" x14ac:dyDescent="0.2">
      <c r="J56" s="272"/>
      <c r="K56" s="273"/>
      <c r="L56" s="274"/>
    </row>
    <row r="57" spans="10:12" x14ac:dyDescent="0.2">
      <c r="J57" s="275"/>
      <c r="K57" s="276"/>
      <c r="L57" s="277"/>
    </row>
    <row r="58" spans="10:12" x14ac:dyDescent="0.2">
      <c r="J58" s="269"/>
      <c r="K58" s="270"/>
      <c r="L58" s="271"/>
    </row>
  </sheetData>
  <mergeCells count="1">
    <mergeCell ref="D2:F2"/>
  </mergeCells>
  <pageMargins left="0.7" right="0.7" top="0.75" bottom="0.75" header="0.3" footer="0.3"/>
  <pageSetup paperSize="9" scale="73" orientation="portrait" r:id="rId1"/>
  <rowBreaks count="1" manualBreakCount="1">
    <brk id="79" max="11" man="1"/>
  </rowBreaks>
  <colBreaks count="1" manualBreakCount="1">
    <brk id="9" max="12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topLeftCell="A91" zoomScaleNormal="100" workbookViewId="0">
      <selection activeCell="L42" sqref="L42"/>
    </sheetView>
  </sheetViews>
  <sheetFormatPr defaultRowHeight="12.75" x14ac:dyDescent="0.2"/>
  <cols>
    <col min="1" max="1" width="8.28515625" customWidth="1"/>
    <col min="11" max="11" width="20.42578125" bestFit="1" customWidth="1"/>
    <col min="12" max="12" width="48.42578125" customWidth="1"/>
  </cols>
  <sheetData>
    <row r="1" spans="4:12" ht="13.5" thickBot="1" x14ac:dyDescent="0.25"/>
    <row r="2" spans="4:12" ht="13.5" thickBot="1" x14ac:dyDescent="0.25">
      <c r="D2" s="405" t="s">
        <v>647</v>
      </c>
      <c r="E2" s="406"/>
      <c r="F2" s="407"/>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512</v>
      </c>
      <c r="L28" s="155"/>
    </row>
    <row r="29" spans="10:12" ht="13.5" x14ac:dyDescent="0.2">
      <c r="J29" s="98"/>
      <c r="K29" s="96" t="s">
        <v>28</v>
      </c>
      <c r="L29" s="155"/>
    </row>
    <row r="30" spans="10:12" ht="13.5" x14ac:dyDescent="0.2">
      <c r="J30" s="98"/>
      <c r="K30" s="96" t="s">
        <v>407</v>
      </c>
      <c r="L30" s="155"/>
    </row>
    <row r="31" spans="10:12" ht="13.5" x14ac:dyDescent="0.2">
      <c r="J31" s="98"/>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93"/>
      <c r="K35" s="294"/>
      <c r="L35" s="295"/>
    </row>
    <row r="36" spans="10:12" x14ac:dyDescent="0.2">
      <c r="J36" s="293"/>
      <c r="K36" s="294"/>
      <c r="L36" s="295"/>
    </row>
    <row r="37" spans="10:12" x14ac:dyDescent="0.2">
      <c r="J37" s="293"/>
      <c r="K37" s="294"/>
      <c r="L37" s="280" t="s">
        <v>627</v>
      </c>
    </row>
    <row r="38" spans="10:12" x14ac:dyDescent="0.2">
      <c r="J38" s="293"/>
      <c r="K38" s="294"/>
      <c r="L38" s="279" t="s">
        <v>656</v>
      </c>
    </row>
    <row r="39" spans="10:12" x14ac:dyDescent="0.2">
      <c r="J39" s="293"/>
      <c r="K39" s="294"/>
      <c r="L39" s="279" t="s">
        <v>653</v>
      </c>
    </row>
    <row r="40" spans="10:12" x14ac:dyDescent="0.2">
      <c r="J40" s="293"/>
      <c r="K40" s="294"/>
      <c r="L40" s="279" t="s">
        <v>651</v>
      </c>
    </row>
    <row r="41" spans="10:12" x14ac:dyDescent="0.2">
      <c r="J41" s="293"/>
      <c r="K41" s="294"/>
      <c r="L41" s="279" t="s">
        <v>652</v>
      </c>
    </row>
    <row r="42" spans="10:12" x14ac:dyDescent="0.2">
      <c r="J42" s="293"/>
      <c r="K42" s="294"/>
      <c r="L42" s="279" t="s">
        <v>654</v>
      </c>
    </row>
    <row r="43" spans="10:12" x14ac:dyDescent="0.2">
      <c r="J43" s="293"/>
      <c r="K43" s="294"/>
      <c r="L43" s="279" t="s">
        <v>655</v>
      </c>
    </row>
    <row r="44" spans="10:12" x14ac:dyDescent="0.2">
      <c r="J44" s="293"/>
      <c r="K44" s="294"/>
      <c r="L44" s="278"/>
    </row>
    <row r="45" spans="10:12" x14ac:dyDescent="0.2">
      <c r="J45" s="293"/>
      <c r="K45" s="294"/>
      <c r="L45" s="278"/>
    </row>
    <row r="46" spans="10:12" x14ac:dyDescent="0.2">
      <c r="J46" s="293"/>
      <c r="K46" s="294"/>
      <c r="L46" s="278"/>
    </row>
    <row r="47" spans="10:12" x14ac:dyDescent="0.2">
      <c r="J47" s="293"/>
      <c r="K47" s="294"/>
      <c r="L47" s="278"/>
    </row>
    <row r="48" spans="10:12" x14ac:dyDescent="0.2">
      <c r="J48" s="293"/>
      <c r="K48" s="294"/>
      <c r="L48" s="278"/>
    </row>
    <row r="49" spans="10:12" x14ac:dyDescent="0.2">
      <c r="J49" s="293"/>
      <c r="K49" s="294"/>
      <c r="L49" s="278"/>
    </row>
    <row r="50" spans="10:12" x14ac:dyDescent="0.2">
      <c r="J50" s="293"/>
      <c r="K50" s="294"/>
      <c r="L50" s="278"/>
    </row>
    <row r="51" spans="10:12" x14ac:dyDescent="0.2">
      <c r="J51" s="293"/>
      <c r="K51" s="294"/>
      <c r="L51" s="278"/>
    </row>
    <row r="52" spans="10:12" x14ac:dyDescent="0.2">
      <c r="J52" s="293"/>
      <c r="K52" s="294"/>
      <c r="L52" s="278"/>
    </row>
    <row r="53" spans="10:12" x14ac:dyDescent="0.2">
      <c r="J53" s="293"/>
      <c r="K53" s="294"/>
      <c r="L53" s="278"/>
    </row>
    <row r="54" spans="10:12" x14ac:dyDescent="0.2">
      <c r="J54" s="293"/>
      <c r="K54" s="294"/>
      <c r="L54" s="278"/>
    </row>
    <row r="55" spans="10:12" x14ac:dyDescent="0.2">
      <c r="J55" s="293"/>
      <c r="K55" s="294"/>
      <c r="L55" s="295"/>
    </row>
    <row r="56" spans="10:12" x14ac:dyDescent="0.2">
      <c r="J56" s="293"/>
      <c r="K56" s="294"/>
      <c r="L56" s="295"/>
    </row>
    <row r="57" spans="10:12" x14ac:dyDescent="0.2">
      <c r="J57" s="296"/>
      <c r="K57" s="297"/>
      <c r="L57" s="298"/>
    </row>
    <row r="58" spans="10:12" x14ac:dyDescent="0.2">
      <c r="J58" s="290"/>
      <c r="K58" s="291"/>
      <c r="L58" s="292"/>
    </row>
    <row r="59" spans="10:12" x14ac:dyDescent="0.2">
      <c r="J59" s="293"/>
      <c r="K59" s="294"/>
      <c r="L59" s="295"/>
    </row>
    <row r="60" spans="10:12" x14ac:dyDescent="0.2">
      <c r="J60" s="293"/>
      <c r="K60" s="294"/>
      <c r="L60" s="295"/>
    </row>
    <row r="61" spans="10:12" x14ac:dyDescent="0.2">
      <c r="J61" s="293"/>
      <c r="K61" s="294"/>
      <c r="L61" s="295"/>
    </row>
    <row r="62" spans="10:12" x14ac:dyDescent="0.2">
      <c r="J62" s="293"/>
      <c r="K62" s="294"/>
      <c r="L62" s="295"/>
    </row>
    <row r="63" spans="10:12" x14ac:dyDescent="0.2">
      <c r="J63" s="293"/>
      <c r="K63" s="294"/>
      <c r="L63" s="295"/>
    </row>
    <row r="64" spans="10:12" x14ac:dyDescent="0.2">
      <c r="J64" s="293"/>
      <c r="K64" s="294"/>
      <c r="L64" s="295"/>
    </row>
    <row r="65" spans="10:12" x14ac:dyDescent="0.2">
      <c r="J65" s="293"/>
      <c r="K65" s="294"/>
      <c r="L65" s="295"/>
    </row>
    <row r="66" spans="10:12" x14ac:dyDescent="0.2">
      <c r="J66" s="293"/>
      <c r="K66" s="294"/>
      <c r="L66" s="295"/>
    </row>
    <row r="67" spans="10:12" x14ac:dyDescent="0.2">
      <c r="J67" s="293"/>
      <c r="K67" s="294"/>
      <c r="L67" s="295"/>
    </row>
    <row r="68" spans="10:12" x14ac:dyDescent="0.2">
      <c r="J68" s="293"/>
      <c r="K68" s="294"/>
      <c r="L68" s="295"/>
    </row>
    <row r="69" spans="10:12" x14ac:dyDescent="0.2">
      <c r="J69" s="293"/>
      <c r="K69" s="294"/>
      <c r="L69" s="295"/>
    </row>
    <row r="70" spans="10:12" x14ac:dyDescent="0.2">
      <c r="J70" s="293"/>
      <c r="K70" s="294"/>
      <c r="L70" s="295"/>
    </row>
    <row r="71" spans="10:12" x14ac:dyDescent="0.2">
      <c r="J71" s="293"/>
      <c r="K71" s="294"/>
      <c r="L71" s="295"/>
    </row>
    <row r="72" spans="10:12" x14ac:dyDescent="0.2">
      <c r="J72" s="293"/>
      <c r="K72" s="294"/>
      <c r="L72" s="295"/>
    </row>
    <row r="73" spans="10:12" x14ac:dyDescent="0.2">
      <c r="J73" s="293"/>
      <c r="K73" s="294"/>
      <c r="L73" s="295"/>
    </row>
    <row r="74" spans="10:12" x14ac:dyDescent="0.2">
      <c r="J74" s="293"/>
      <c r="K74" s="294"/>
      <c r="L74" s="295"/>
    </row>
    <row r="75" spans="10:12" x14ac:dyDescent="0.2">
      <c r="J75" s="293"/>
      <c r="K75" s="294"/>
      <c r="L75" s="295"/>
    </row>
    <row r="76" spans="10:12" x14ac:dyDescent="0.2">
      <c r="J76" s="293"/>
      <c r="K76" s="294"/>
      <c r="L76" s="295"/>
    </row>
    <row r="77" spans="10:12" x14ac:dyDescent="0.2">
      <c r="J77" s="293"/>
      <c r="K77" s="294"/>
      <c r="L77" s="295"/>
    </row>
    <row r="78" spans="10:12" x14ac:dyDescent="0.2">
      <c r="J78" s="293"/>
      <c r="K78" s="294"/>
      <c r="L78" s="295"/>
    </row>
    <row r="79" spans="10:12" x14ac:dyDescent="0.2">
      <c r="J79" s="293"/>
      <c r="K79" s="294"/>
      <c r="L79" s="295"/>
    </row>
    <row r="80" spans="10:12" x14ac:dyDescent="0.2">
      <c r="J80" s="293"/>
      <c r="K80" s="294"/>
      <c r="L80" s="295"/>
    </row>
    <row r="81" spans="10:12" x14ac:dyDescent="0.2">
      <c r="J81" s="293"/>
      <c r="K81" s="294"/>
      <c r="L81" s="295"/>
    </row>
    <row r="82" spans="10:12" x14ac:dyDescent="0.2">
      <c r="J82" s="296"/>
      <c r="K82" s="297"/>
      <c r="L82" s="298"/>
    </row>
  </sheetData>
  <mergeCells count="1">
    <mergeCell ref="D2:F2"/>
  </mergeCells>
  <pageMargins left="0.7" right="0.7" top="0.75" bottom="0.75" header="0.3" footer="0.3"/>
  <pageSetup paperSize="9" orientation="portrait" r:id="rId1"/>
  <rowBreaks count="1" manualBreakCount="1">
    <brk id="11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zoomScaleNormal="100" workbookViewId="0">
      <selection activeCell="L7" sqref="L7"/>
    </sheetView>
  </sheetViews>
  <sheetFormatPr defaultRowHeight="12.75" x14ac:dyDescent="0.2"/>
  <cols>
    <col min="1" max="1" width="8.28515625" customWidth="1"/>
    <col min="11" max="11" width="20.42578125" bestFit="1" customWidth="1"/>
    <col min="12" max="12" width="44.85546875" customWidth="1"/>
  </cols>
  <sheetData>
    <row r="1" spans="4:12" ht="13.5" thickBot="1" x14ac:dyDescent="0.25"/>
    <row r="2" spans="4:12" ht="13.5" thickBot="1" x14ac:dyDescent="0.25">
      <c r="D2" s="405" t="s">
        <v>647</v>
      </c>
      <c r="E2" s="406"/>
      <c r="F2" s="407"/>
    </row>
    <row r="4" spans="4:12" ht="13.5" x14ac:dyDescent="0.2">
      <c r="J4" s="98"/>
      <c r="K4" s="96" t="s">
        <v>30</v>
      </c>
      <c r="L4" s="155"/>
    </row>
    <row r="5" spans="4:12" ht="13.5" x14ac:dyDescent="0.2">
      <c r="J5" s="98" t="s">
        <v>592</v>
      </c>
      <c r="K5" s="96" t="s">
        <v>148</v>
      </c>
      <c r="L5" s="155"/>
    </row>
    <row r="6" spans="4:12" ht="13.5" x14ac:dyDescent="0.2">
      <c r="J6" s="98"/>
      <c r="K6" s="122"/>
      <c r="L6" s="155"/>
    </row>
    <row r="7" spans="4:12" ht="13.5" x14ac:dyDescent="0.2">
      <c r="J7" s="98" t="s">
        <v>592</v>
      </c>
      <c r="K7" s="96" t="s">
        <v>27</v>
      </c>
      <c r="L7" s="155"/>
    </row>
    <row r="8" spans="4:12" ht="13.5" x14ac:dyDescent="0.2">
      <c r="J8" s="98" t="s">
        <v>590</v>
      </c>
      <c r="K8" s="96" t="s">
        <v>86</v>
      </c>
      <c r="L8" s="155"/>
    </row>
    <row r="9" spans="4:12" ht="13.5" x14ac:dyDescent="0.2">
      <c r="J9" s="98"/>
      <c r="K9" s="96" t="s">
        <v>63</v>
      </c>
      <c r="L9" s="155"/>
    </row>
    <row r="10" spans="4:12" ht="13.5" x14ac:dyDescent="0.2">
      <c r="J10" s="98" t="s">
        <v>592</v>
      </c>
      <c r="K10" s="96" t="s">
        <v>61</v>
      </c>
      <c r="L10" s="155"/>
    </row>
    <row r="11" spans="4:12" ht="13.5" x14ac:dyDescent="0.2">
      <c r="J11" s="98" t="s">
        <v>592</v>
      </c>
      <c r="K11" s="96" t="s">
        <v>87</v>
      </c>
      <c r="L11" s="155"/>
    </row>
    <row r="12" spans="4:12" ht="13.5" x14ac:dyDescent="0.2">
      <c r="J12" s="98"/>
      <c r="K12" s="96" t="s">
        <v>69</v>
      </c>
      <c r="L12" s="155"/>
    </row>
    <row r="13" spans="4:12" ht="13.5" x14ac:dyDescent="0.2">
      <c r="J13" s="98"/>
      <c r="K13" s="96" t="s">
        <v>224</v>
      </c>
      <c r="L13" s="155"/>
    </row>
    <row r="14" spans="4:12" ht="13.5" x14ac:dyDescent="0.2">
      <c r="J14" s="98" t="s">
        <v>584</v>
      </c>
      <c r="K14" s="96" t="s">
        <v>142</v>
      </c>
      <c r="L14" s="155"/>
    </row>
    <row r="15" spans="4:12" ht="13.5" x14ac:dyDescent="0.2">
      <c r="J15" s="98"/>
      <c r="K15" s="96"/>
      <c r="L15" s="155"/>
    </row>
    <row r="16" spans="4:12" ht="13.5" x14ac:dyDescent="0.2">
      <c r="J16" s="98" t="s">
        <v>592</v>
      </c>
      <c r="K16" s="96" t="s">
        <v>225</v>
      </c>
      <c r="L16" s="155"/>
    </row>
    <row r="17" spans="10:12" ht="13.5" x14ac:dyDescent="0.2">
      <c r="J17" s="98" t="s">
        <v>589</v>
      </c>
      <c r="K17" s="96" t="s">
        <v>143</v>
      </c>
      <c r="L17" s="155"/>
    </row>
    <row r="18" spans="10:12" ht="13.5" x14ac:dyDescent="0.2">
      <c r="J18" s="98"/>
      <c r="K18" s="119" t="s">
        <v>65</v>
      </c>
      <c r="L18" s="155"/>
    </row>
    <row r="19" spans="10:12" ht="13.5" x14ac:dyDescent="0.2">
      <c r="J19" s="98" t="s">
        <v>583</v>
      </c>
      <c r="K19" s="96" t="s">
        <v>60</v>
      </c>
      <c r="L19" s="155"/>
    </row>
    <row r="20" spans="10:12" ht="13.5" x14ac:dyDescent="0.2">
      <c r="J20" s="98" t="s">
        <v>585</v>
      </c>
      <c r="K20" s="96" t="s">
        <v>88</v>
      </c>
      <c r="L20" s="155"/>
    </row>
    <row r="21" spans="10:12" ht="13.5" x14ac:dyDescent="0.2">
      <c r="J21" s="98" t="s">
        <v>588</v>
      </c>
      <c r="K21" s="96" t="s">
        <v>68</v>
      </c>
      <c r="L21" s="155"/>
    </row>
    <row r="22" spans="10:12" ht="13.5" x14ac:dyDescent="0.2">
      <c r="J22" s="98"/>
      <c r="K22" s="96" t="s">
        <v>29</v>
      </c>
      <c r="L22" s="155"/>
    </row>
    <row r="23" spans="10:12" ht="13.5" x14ac:dyDescent="0.2">
      <c r="J23" s="98" t="s">
        <v>587</v>
      </c>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t="s">
        <v>592</v>
      </c>
      <c r="K28" s="96" t="s">
        <v>512</v>
      </c>
      <c r="L28" s="155"/>
    </row>
    <row r="29" spans="10:12" ht="13.5" x14ac:dyDescent="0.2">
      <c r="J29" s="98"/>
      <c r="K29" s="96" t="s">
        <v>28</v>
      </c>
      <c r="L29" s="155"/>
    </row>
    <row r="30" spans="10:12" ht="13.5" x14ac:dyDescent="0.2">
      <c r="J30" s="98"/>
      <c r="K30" s="96" t="s">
        <v>407</v>
      </c>
      <c r="L30" s="155"/>
    </row>
    <row r="31" spans="10:12" ht="13.5" x14ac:dyDescent="0.2">
      <c r="J31" s="98" t="s">
        <v>586</v>
      </c>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93"/>
      <c r="K35" s="294"/>
      <c r="L35" s="295"/>
    </row>
    <row r="36" spans="10:12" x14ac:dyDescent="0.2">
      <c r="J36" s="293"/>
      <c r="K36" s="294"/>
      <c r="L36" s="295"/>
    </row>
    <row r="37" spans="10:12" x14ac:dyDescent="0.2">
      <c r="J37" s="293"/>
      <c r="K37" s="294"/>
      <c r="L37" s="280" t="s">
        <v>627</v>
      </c>
    </row>
    <row r="38" spans="10:12" x14ac:dyDescent="0.2">
      <c r="J38" s="293"/>
      <c r="K38" s="294"/>
      <c r="L38" s="279" t="s">
        <v>670</v>
      </c>
    </row>
    <row r="39" spans="10:12" x14ac:dyDescent="0.2">
      <c r="J39" s="293"/>
      <c r="K39" s="294"/>
      <c r="L39" s="279"/>
    </row>
    <row r="40" spans="10:12" x14ac:dyDescent="0.2">
      <c r="J40" s="293"/>
      <c r="K40" s="294"/>
      <c r="L40" s="279" t="s">
        <v>666</v>
      </c>
    </row>
    <row r="41" spans="10:12" x14ac:dyDescent="0.2">
      <c r="J41" s="293"/>
      <c r="K41" s="294"/>
      <c r="L41" s="279" t="s">
        <v>667</v>
      </c>
    </row>
    <row r="42" spans="10:12" x14ac:dyDescent="0.2">
      <c r="J42" s="293"/>
      <c r="K42" s="294"/>
      <c r="L42" s="279" t="s">
        <v>669</v>
      </c>
    </row>
    <row r="43" spans="10:12" x14ac:dyDescent="0.2">
      <c r="J43" s="293"/>
      <c r="K43" s="294"/>
      <c r="L43" s="279" t="s">
        <v>668</v>
      </c>
    </row>
    <row r="44" spans="10:12" x14ac:dyDescent="0.2">
      <c r="J44" s="293"/>
      <c r="K44" s="294"/>
      <c r="L44" s="278"/>
    </row>
    <row r="45" spans="10:12" x14ac:dyDescent="0.2">
      <c r="J45" s="293"/>
      <c r="K45" s="294"/>
      <c r="L45" s="278"/>
    </row>
    <row r="46" spans="10:12" x14ac:dyDescent="0.2">
      <c r="J46" s="293"/>
      <c r="K46" s="294"/>
      <c r="L46" s="278"/>
    </row>
    <row r="47" spans="10:12" x14ac:dyDescent="0.2">
      <c r="J47" s="293"/>
      <c r="K47" s="294"/>
      <c r="L47" s="278"/>
    </row>
    <row r="48" spans="10:12" x14ac:dyDescent="0.2">
      <c r="J48" s="293"/>
      <c r="K48" s="294"/>
      <c r="L48" s="278"/>
    </row>
    <row r="49" spans="10:12" x14ac:dyDescent="0.2">
      <c r="J49" s="293"/>
      <c r="K49" s="294"/>
      <c r="L49" s="278"/>
    </row>
    <row r="50" spans="10:12" x14ac:dyDescent="0.2">
      <c r="J50" s="293"/>
      <c r="K50" s="294"/>
      <c r="L50" s="278"/>
    </row>
    <row r="51" spans="10:12" x14ac:dyDescent="0.2">
      <c r="J51" s="293"/>
      <c r="K51" s="294"/>
      <c r="L51" s="278"/>
    </row>
    <row r="52" spans="10:12" x14ac:dyDescent="0.2">
      <c r="J52" s="293"/>
      <c r="K52" s="294"/>
      <c r="L52" s="278"/>
    </row>
    <row r="53" spans="10:12" x14ac:dyDescent="0.2">
      <c r="J53" s="293"/>
      <c r="K53" s="294"/>
      <c r="L53" s="278"/>
    </row>
    <row r="54" spans="10:12" x14ac:dyDescent="0.2">
      <c r="J54" s="293"/>
      <c r="K54" s="294"/>
      <c r="L54" s="278"/>
    </row>
    <row r="55" spans="10:12" x14ac:dyDescent="0.2">
      <c r="J55" s="293"/>
      <c r="K55" s="294"/>
      <c r="L55" s="295"/>
    </row>
    <row r="56" spans="10:12" x14ac:dyDescent="0.2">
      <c r="J56" s="293"/>
      <c r="K56" s="294"/>
      <c r="L56" s="295"/>
    </row>
    <row r="57" spans="10:12" x14ac:dyDescent="0.2">
      <c r="J57" s="296"/>
      <c r="K57" s="297"/>
      <c r="L57" s="298"/>
    </row>
    <row r="58" spans="10:12" x14ac:dyDescent="0.2">
      <c r="J58" s="290"/>
      <c r="K58" s="291"/>
      <c r="L58" s="292"/>
    </row>
    <row r="59" spans="10:12" x14ac:dyDescent="0.2">
      <c r="J59" s="293"/>
      <c r="K59" s="294"/>
      <c r="L59" s="295"/>
    </row>
    <row r="60" spans="10:12" x14ac:dyDescent="0.2">
      <c r="J60" s="293"/>
      <c r="K60" s="294"/>
      <c r="L60" s="295"/>
    </row>
    <row r="61" spans="10:12" x14ac:dyDescent="0.2">
      <c r="J61" s="293"/>
      <c r="K61" s="294"/>
      <c r="L61" s="295"/>
    </row>
    <row r="62" spans="10:12" x14ac:dyDescent="0.2">
      <c r="J62" s="293"/>
      <c r="K62" s="294"/>
      <c r="L62" s="295"/>
    </row>
    <row r="63" spans="10:12" x14ac:dyDescent="0.2">
      <c r="J63" s="293"/>
      <c r="K63" s="294"/>
      <c r="L63" s="295"/>
    </row>
    <row r="64" spans="10:12" x14ac:dyDescent="0.2">
      <c r="J64" s="293"/>
      <c r="K64" s="294"/>
      <c r="L64" s="295"/>
    </row>
    <row r="65" spans="10:12" x14ac:dyDescent="0.2">
      <c r="J65" s="293"/>
      <c r="K65" s="294"/>
      <c r="L65" s="295"/>
    </row>
    <row r="66" spans="10:12" x14ac:dyDescent="0.2">
      <c r="J66" s="293"/>
      <c r="K66" s="294"/>
      <c r="L66" s="295"/>
    </row>
    <row r="67" spans="10:12" x14ac:dyDescent="0.2">
      <c r="J67" s="293"/>
      <c r="K67" s="294"/>
      <c r="L67" s="295"/>
    </row>
    <row r="68" spans="10:12" x14ac:dyDescent="0.2">
      <c r="J68" s="293"/>
      <c r="K68" s="294"/>
      <c r="L68" s="295"/>
    </row>
    <row r="69" spans="10:12" x14ac:dyDescent="0.2">
      <c r="J69" s="293"/>
      <c r="K69" s="294"/>
      <c r="L69" s="295"/>
    </row>
    <row r="70" spans="10:12" x14ac:dyDescent="0.2">
      <c r="J70" s="293"/>
      <c r="K70" s="294"/>
      <c r="L70" s="295"/>
    </row>
    <row r="71" spans="10:12" x14ac:dyDescent="0.2">
      <c r="J71" s="293"/>
      <c r="K71" s="294"/>
      <c r="L71" s="295"/>
    </row>
    <row r="72" spans="10:12" x14ac:dyDescent="0.2">
      <c r="J72" s="293"/>
      <c r="K72" s="294"/>
      <c r="L72" s="295"/>
    </row>
    <row r="73" spans="10:12" x14ac:dyDescent="0.2">
      <c r="J73" s="293"/>
      <c r="K73" s="294"/>
      <c r="L73" s="295"/>
    </row>
    <row r="74" spans="10:12" x14ac:dyDescent="0.2">
      <c r="J74" s="293"/>
      <c r="K74" s="294"/>
      <c r="L74" s="295"/>
    </row>
    <row r="75" spans="10:12" x14ac:dyDescent="0.2">
      <c r="J75" s="293"/>
      <c r="K75" s="294"/>
      <c r="L75" s="295"/>
    </row>
    <row r="76" spans="10:12" x14ac:dyDescent="0.2">
      <c r="J76" s="293"/>
      <c r="K76" s="294"/>
      <c r="L76" s="295"/>
    </row>
    <row r="77" spans="10:12" x14ac:dyDescent="0.2">
      <c r="J77" s="293"/>
      <c r="K77" s="294"/>
      <c r="L77" s="295"/>
    </row>
    <row r="78" spans="10:12" x14ac:dyDescent="0.2">
      <c r="J78" s="293"/>
      <c r="K78" s="294"/>
      <c r="L78" s="295"/>
    </row>
    <row r="79" spans="10:12" x14ac:dyDescent="0.2">
      <c r="J79" s="293"/>
      <c r="K79" s="294"/>
      <c r="L79" s="295"/>
    </row>
    <row r="80" spans="10:12" x14ac:dyDescent="0.2">
      <c r="J80" s="293"/>
      <c r="K80" s="294"/>
      <c r="L80" s="295"/>
    </row>
    <row r="81" spans="10:12" x14ac:dyDescent="0.2">
      <c r="J81" s="293"/>
      <c r="K81" s="294"/>
      <c r="L81" s="295"/>
    </row>
    <row r="82" spans="10:12" x14ac:dyDescent="0.2">
      <c r="J82" s="296"/>
      <c r="K82" s="297"/>
      <c r="L82" s="298"/>
    </row>
  </sheetData>
  <mergeCells count="1">
    <mergeCell ref="D2:F2"/>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1:L82"/>
  <sheetViews>
    <sheetView topLeftCell="A53" zoomScaleNormal="100" workbookViewId="0">
      <selection activeCell="L41" sqref="L41"/>
    </sheetView>
  </sheetViews>
  <sheetFormatPr defaultRowHeight="12.75" x14ac:dyDescent="0.2"/>
  <cols>
    <col min="1" max="1" width="8.28515625" customWidth="1"/>
    <col min="11" max="11" width="20.42578125" bestFit="1" customWidth="1"/>
    <col min="12" max="12" width="46.85546875" customWidth="1"/>
  </cols>
  <sheetData>
    <row r="1" spans="4:12" ht="13.5" thickBot="1" x14ac:dyDescent="0.25"/>
    <row r="2" spans="4:12" ht="13.5" thickBot="1" x14ac:dyDescent="0.25">
      <c r="D2" s="408" t="s">
        <v>554</v>
      </c>
      <c r="E2" s="409"/>
      <c r="F2" s="410"/>
    </row>
    <row r="4" spans="4:12" ht="13.5" x14ac:dyDescent="0.2">
      <c r="J4" s="98"/>
      <c r="K4" s="96" t="s">
        <v>30</v>
      </c>
      <c r="L4" s="155"/>
    </row>
    <row r="5" spans="4:12" ht="13.5" x14ac:dyDescent="0.2">
      <c r="J5" s="98"/>
      <c r="K5" s="96" t="s">
        <v>148</v>
      </c>
      <c r="L5" s="155"/>
    </row>
    <row r="6" spans="4:12" ht="13.5" x14ac:dyDescent="0.2">
      <c r="J6" s="98"/>
      <c r="K6" s="122"/>
      <c r="L6" s="155"/>
    </row>
    <row r="7" spans="4:12" ht="13.5" x14ac:dyDescent="0.2">
      <c r="J7" s="98"/>
      <c r="K7" s="96" t="s">
        <v>27</v>
      </c>
      <c r="L7" s="155"/>
    </row>
    <row r="8" spans="4:12" ht="13.5" x14ac:dyDescent="0.2">
      <c r="J8" s="98"/>
      <c r="K8" s="96" t="s">
        <v>86</v>
      </c>
      <c r="L8" s="155"/>
    </row>
    <row r="9" spans="4:12" ht="13.5" x14ac:dyDescent="0.2">
      <c r="J9" s="98"/>
      <c r="K9" s="96" t="s">
        <v>63</v>
      </c>
      <c r="L9" s="155"/>
    </row>
    <row r="10" spans="4:12" ht="13.5" x14ac:dyDescent="0.2">
      <c r="J10" s="98"/>
      <c r="K10" s="96" t="s">
        <v>61</v>
      </c>
      <c r="L10" s="155"/>
    </row>
    <row r="11" spans="4:12" ht="13.5" x14ac:dyDescent="0.2">
      <c r="J11" s="98"/>
      <c r="K11" s="96" t="s">
        <v>87</v>
      </c>
      <c r="L11" s="155"/>
    </row>
    <row r="12" spans="4:12" ht="13.5" x14ac:dyDescent="0.2">
      <c r="J12" s="98"/>
      <c r="K12" s="96" t="s">
        <v>69</v>
      </c>
      <c r="L12" s="155"/>
    </row>
    <row r="13" spans="4:12" ht="13.5" x14ac:dyDescent="0.2">
      <c r="J13" s="98"/>
      <c r="K13" s="96" t="s">
        <v>224</v>
      </c>
      <c r="L13" s="155"/>
    </row>
    <row r="14" spans="4:12" ht="13.5" x14ac:dyDescent="0.2">
      <c r="J14" s="98"/>
      <c r="K14" s="96" t="s">
        <v>142</v>
      </c>
      <c r="L14" s="155"/>
    </row>
    <row r="15" spans="4:12" ht="13.5" x14ac:dyDescent="0.2">
      <c r="J15" s="98"/>
      <c r="K15" s="96"/>
      <c r="L15" s="155"/>
    </row>
    <row r="16" spans="4:12" ht="13.5" x14ac:dyDescent="0.2">
      <c r="J16" s="98"/>
      <c r="K16" s="96" t="s">
        <v>225</v>
      </c>
      <c r="L16" s="155"/>
    </row>
    <row r="17" spans="10:12" ht="13.5" x14ac:dyDescent="0.2">
      <c r="J17" s="98"/>
      <c r="K17" s="96" t="s">
        <v>143</v>
      </c>
      <c r="L17" s="155"/>
    </row>
    <row r="18" spans="10:12" ht="13.5" x14ac:dyDescent="0.2">
      <c r="J18" s="98"/>
      <c r="K18" s="119" t="s">
        <v>65</v>
      </c>
      <c r="L18" s="155"/>
    </row>
    <row r="19" spans="10:12" ht="13.5" x14ac:dyDescent="0.2">
      <c r="J19" s="98"/>
      <c r="K19" s="96" t="s">
        <v>60</v>
      </c>
      <c r="L19" s="155"/>
    </row>
    <row r="20" spans="10:12" ht="13.5" x14ac:dyDescent="0.2">
      <c r="J20" s="98"/>
      <c r="K20" s="96" t="s">
        <v>88</v>
      </c>
      <c r="L20" s="155"/>
    </row>
    <row r="21" spans="10:12" ht="13.5" x14ac:dyDescent="0.2">
      <c r="J21" s="98"/>
      <c r="K21" s="96" t="s">
        <v>68</v>
      </c>
      <c r="L21" s="155"/>
    </row>
    <row r="22" spans="10:12" ht="13.5" x14ac:dyDescent="0.2">
      <c r="J22" s="98"/>
      <c r="K22" s="96" t="s">
        <v>29</v>
      </c>
      <c r="L22" s="155"/>
    </row>
    <row r="23" spans="10:12" ht="13.5" x14ac:dyDescent="0.2">
      <c r="J23" s="98"/>
      <c r="K23" s="96" t="s">
        <v>488</v>
      </c>
      <c r="L23" s="155"/>
    </row>
    <row r="24" spans="10:12" ht="13.5" x14ac:dyDescent="0.2">
      <c r="J24" s="98"/>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c r="K28" s="96" t="s">
        <v>512</v>
      </c>
      <c r="L28" s="155"/>
    </row>
    <row r="29" spans="10:12" ht="13.5" x14ac:dyDescent="0.2">
      <c r="J29" s="98"/>
      <c r="K29" s="96" t="s">
        <v>28</v>
      </c>
      <c r="L29" s="155"/>
    </row>
    <row r="30" spans="10:12" ht="13.5" x14ac:dyDescent="0.2">
      <c r="J30" s="98"/>
      <c r="K30" s="96" t="s">
        <v>407</v>
      </c>
      <c r="L30" s="155"/>
    </row>
    <row r="31" spans="10:12" ht="13.5" x14ac:dyDescent="0.2">
      <c r="J31" s="98"/>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93"/>
      <c r="K35" s="294"/>
      <c r="L35" s="295"/>
    </row>
    <row r="36" spans="10:12" x14ac:dyDescent="0.2">
      <c r="J36" s="293"/>
      <c r="K36" s="294"/>
      <c r="L36" s="295"/>
    </row>
    <row r="37" spans="10:12" x14ac:dyDescent="0.2">
      <c r="J37" s="293"/>
      <c r="K37" s="294"/>
      <c r="L37" s="280" t="s">
        <v>627</v>
      </c>
    </row>
    <row r="38" spans="10:12" x14ac:dyDescent="0.2">
      <c r="J38" s="293"/>
      <c r="K38" s="294"/>
      <c r="L38" s="279" t="s">
        <v>679</v>
      </c>
    </row>
    <row r="39" spans="10:12" x14ac:dyDescent="0.2">
      <c r="J39" s="293"/>
      <c r="K39" s="294"/>
      <c r="L39" s="279" t="s">
        <v>680</v>
      </c>
    </row>
    <row r="40" spans="10:12" x14ac:dyDescent="0.2">
      <c r="J40" s="293"/>
      <c r="K40" s="294"/>
      <c r="L40" s="279" t="s">
        <v>681</v>
      </c>
    </row>
    <row r="41" spans="10:12" x14ac:dyDescent="0.2">
      <c r="J41" s="293"/>
      <c r="K41" s="294"/>
      <c r="L41" s="279" t="s">
        <v>683</v>
      </c>
    </row>
    <row r="42" spans="10:12" x14ac:dyDescent="0.2">
      <c r="J42" s="293"/>
      <c r="K42" s="294"/>
      <c r="L42" s="279" t="s">
        <v>684</v>
      </c>
    </row>
    <row r="43" spans="10:12" x14ac:dyDescent="0.2">
      <c r="J43" s="293"/>
      <c r="K43" s="294"/>
      <c r="L43" s="279" t="s">
        <v>156</v>
      </c>
    </row>
    <row r="44" spans="10:12" x14ac:dyDescent="0.2">
      <c r="J44" s="293"/>
      <c r="K44" s="294"/>
      <c r="L44" s="279" t="s">
        <v>682</v>
      </c>
    </row>
    <row r="45" spans="10:12" x14ac:dyDescent="0.2">
      <c r="J45" s="293"/>
      <c r="K45" s="294"/>
      <c r="L45" s="278"/>
    </row>
    <row r="46" spans="10:12" x14ac:dyDescent="0.2">
      <c r="J46" s="293"/>
      <c r="K46" s="294"/>
      <c r="L46" s="278"/>
    </row>
    <row r="47" spans="10:12" x14ac:dyDescent="0.2">
      <c r="J47" s="293"/>
      <c r="K47" s="294"/>
      <c r="L47" s="278"/>
    </row>
    <row r="48" spans="10:12" x14ac:dyDescent="0.2">
      <c r="J48" s="293"/>
      <c r="K48" s="294"/>
      <c r="L48" s="278"/>
    </row>
    <row r="49" spans="10:12" x14ac:dyDescent="0.2">
      <c r="J49" s="293"/>
      <c r="K49" s="294"/>
      <c r="L49" s="278"/>
    </row>
    <row r="50" spans="10:12" x14ac:dyDescent="0.2">
      <c r="J50" s="293"/>
      <c r="K50" s="294"/>
      <c r="L50" s="278"/>
    </row>
    <row r="51" spans="10:12" x14ac:dyDescent="0.2">
      <c r="J51" s="293"/>
      <c r="K51" s="294"/>
      <c r="L51" s="278"/>
    </row>
    <row r="52" spans="10:12" x14ac:dyDescent="0.2">
      <c r="J52" s="293"/>
      <c r="K52" s="294"/>
      <c r="L52" s="278"/>
    </row>
    <row r="53" spans="10:12" x14ac:dyDescent="0.2">
      <c r="J53" s="293"/>
      <c r="K53" s="294"/>
      <c r="L53" s="278"/>
    </row>
    <row r="54" spans="10:12" x14ac:dyDescent="0.2">
      <c r="J54" s="293"/>
      <c r="K54" s="294"/>
      <c r="L54" s="278"/>
    </row>
    <row r="55" spans="10:12" x14ac:dyDescent="0.2">
      <c r="J55" s="293"/>
      <c r="K55" s="294"/>
      <c r="L55" s="295"/>
    </row>
    <row r="56" spans="10:12" x14ac:dyDescent="0.2">
      <c r="J56" s="293"/>
      <c r="K56" s="294"/>
      <c r="L56" s="295"/>
    </row>
    <row r="57" spans="10:12" x14ac:dyDescent="0.2">
      <c r="J57" s="296"/>
      <c r="K57" s="297"/>
      <c r="L57" s="298"/>
    </row>
    <row r="58" spans="10:12" x14ac:dyDescent="0.2">
      <c r="J58" s="290"/>
      <c r="K58" s="291"/>
      <c r="L58" s="292"/>
    </row>
    <row r="59" spans="10:12" x14ac:dyDescent="0.2">
      <c r="J59" s="293"/>
      <c r="K59" s="294"/>
      <c r="L59" s="295"/>
    </row>
    <row r="60" spans="10:12" x14ac:dyDescent="0.2">
      <c r="J60" s="293"/>
      <c r="K60" s="294"/>
      <c r="L60" s="295"/>
    </row>
    <row r="61" spans="10:12" x14ac:dyDescent="0.2">
      <c r="J61" s="293"/>
      <c r="K61" s="294"/>
      <c r="L61" s="295"/>
    </row>
    <row r="62" spans="10:12" x14ac:dyDescent="0.2">
      <c r="J62" s="293"/>
      <c r="K62" s="294"/>
      <c r="L62" s="295"/>
    </row>
    <row r="63" spans="10:12" x14ac:dyDescent="0.2">
      <c r="J63" s="293"/>
      <c r="K63" s="294"/>
      <c r="L63" s="295"/>
    </row>
    <row r="64" spans="10:12" x14ac:dyDescent="0.2">
      <c r="J64" s="293"/>
      <c r="K64" s="294"/>
      <c r="L64" s="295"/>
    </row>
    <row r="65" spans="10:12" x14ac:dyDescent="0.2">
      <c r="J65" s="293"/>
      <c r="K65" s="294"/>
      <c r="L65" s="295"/>
    </row>
    <row r="66" spans="10:12" x14ac:dyDescent="0.2">
      <c r="J66" s="293"/>
      <c r="K66" s="294"/>
      <c r="L66" s="295"/>
    </row>
    <row r="67" spans="10:12" x14ac:dyDescent="0.2">
      <c r="J67" s="293"/>
      <c r="K67" s="294"/>
      <c r="L67" s="295"/>
    </row>
    <row r="68" spans="10:12" x14ac:dyDescent="0.2">
      <c r="J68" s="293"/>
      <c r="K68" s="294"/>
      <c r="L68" s="295"/>
    </row>
    <row r="69" spans="10:12" x14ac:dyDescent="0.2">
      <c r="J69" s="293"/>
      <c r="K69" s="294"/>
      <c r="L69" s="295"/>
    </row>
    <row r="70" spans="10:12" x14ac:dyDescent="0.2">
      <c r="J70" s="293"/>
      <c r="K70" s="294"/>
      <c r="L70" s="295"/>
    </row>
    <row r="71" spans="10:12" x14ac:dyDescent="0.2">
      <c r="J71" s="293"/>
      <c r="K71" s="294"/>
      <c r="L71" s="295"/>
    </row>
    <row r="72" spans="10:12" x14ac:dyDescent="0.2">
      <c r="J72" s="293"/>
      <c r="K72" s="294"/>
      <c r="L72" s="295"/>
    </row>
    <row r="73" spans="10:12" x14ac:dyDescent="0.2">
      <c r="J73" s="293"/>
      <c r="K73" s="294"/>
      <c r="L73" s="295"/>
    </row>
    <row r="74" spans="10:12" x14ac:dyDescent="0.2">
      <c r="J74" s="293"/>
      <c r="K74" s="294"/>
      <c r="L74" s="295"/>
    </row>
    <row r="75" spans="10:12" x14ac:dyDescent="0.2">
      <c r="J75" s="293"/>
      <c r="K75" s="294"/>
      <c r="L75" s="295"/>
    </row>
    <row r="76" spans="10:12" x14ac:dyDescent="0.2">
      <c r="J76" s="293"/>
      <c r="K76" s="294"/>
      <c r="L76" s="295"/>
    </row>
    <row r="77" spans="10:12" x14ac:dyDescent="0.2">
      <c r="J77" s="293"/>
      <c r="K77" s="294"/>
      <c r="L77" s="295"/>
    </row>
    <row r="78" spans="10:12" x14ac:dyDescent="0.2">
      <c r="J78" s="293"/>
      <c r="K78" s="294"/>
      <c r="L78" s="295"/>
    </row>
    <row r="79" spans="10:12" x14ac:dyDescent="0.2">
      <c r="J79" s="293"/>
      <c r="K79" s="294"/>
      <c r="L79" s="295"/>
    </row>
    <row r="80" spans="10:12" x14ac:dyDescent="0.2">
      <c r="J80" s="293"/>
      <c r="K80" s="294"/>
      <c r="L80" s="295"/>
    </row>
    <row r="81" spans="10:12" x14ac:dyDescent="0.2">
      <c r="J81" s="293"/>
      <c r="K81" s="294"/>
      <c r="L81" s="295"/>
    </row>
    <row r="82" spans="10:12" x14ac:dyDescent="0.2">
      <c r="J82" s="296"/>
      <c r="K82" s="297"/>
      <c r="L82" s="298"/>
    </row>
  </sheetData>
  <mergeCells count="1">
    <mergeCell ref="D2:F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D1:L82"/>
  <sheetViews>
    <sheetView zoomScaleNormal="100" workbookViewId="0">
      <selection activeCell="L6" sqref="L6"/>
    </sheetView>
  </sheetViews>
  <sheetFormatPr defaultRowHeight="12.75" x14ac:dyDescent="0.2"/>
  <cols>
    <col min="1" max="1" width="8.28515625" customWidth="1"/>
    <col min="10" max="10" width="5.42578125" bestFit="1" customWidth="1"/>
    <col min="11" max="11" width="25.140625" bestFit="1" customWidth="1"/>
    <col min="12" max="12" width="49" customWidth="1"/>
  </cols>
  <sheetData>
    <row r="1" spans="4:12" ht="13.5" thickBot="1" x14ac:dyDescent="0.25"/>
    <row r="2" spans="4:12" ht="13.5" thickBot="1" x14ac:dyDescent="0.25">
      <c r="D2" s="411" t="s">
        <v>703</v>
      </c>
      <c r="E2" s="412"/>
      <c r="F2" s="413"/>
    </row>
    <row r="4" spans="4:12" ht="13.5" x14ac:dyDescent="0.2">
      <c r="J4" s="98"/>
      <c r="K4" s="96" t="s">
        <v>30</v>
      </c>
      <c r="L4" s="155"/>
    </row>
    <row r="5" spans="4:12" ht="13.5" x14ac:dyDescent="0.2">
      <c r="J5" s="98" t="s">
        <v>592</v>
      </c>
      <c r="K5" s="96" t="s">
        <v>148</v>
      </c>
      <c r="L5" s="155"/>
    </row>
    <row r="6" spans="4:12" ht="13.5" x14ac:dyDescent="0.2">
      <c r="J6" s="98"/>
      <c r="K6" s="122"/>
      <c r="L6" s="155"/>
    </row>
    <row r="7" spans="4:12" ht="13.5" x14ac:dyDescent="0.2">
      <c r="J7" s="98" t="s">
        <v>592</v>
      </c>
      <c r="K7" s="96" t="s">
        <v>27</v>
      </c>
      <c r="L7" s="155"/>
    </row>
    <row r="8" spans="4:12" ht="13.5" x14ac:dyDescent="0.2">
      <c r="J8" s="98" t="s">
        <v>592</v>
      </c>
      <c r="K8" s="96" t="s">
        <v>86</v>
      </c>
      <c r="L8" s="155"/>
    </row>
    <row r="9" spans="4:12" ht="13.5" x14ac:dyDescent="0.2">
      <c r="J9" s="98"/>
      <c r="K9" s="96" t="s">
        <v>63</v>
      </c>
      <c r="L9" s="155"/>
    </row>
    <row r="10" spans="4:12" ht="13.5" x14ac:dyDescent="0.2">
      <c r="J10" s="98" t="s">
        <v>592</v>
      </c>
      <c r="K10" s="96" t="s">
        <v>61</v>
      </c>
      <c r="L10" s="155"/>
    </row>
    <row r="11" spans="4:12" ht="13.5" x14ac:dyDescent="0.2">
      <c r="J11" s="98" t="s">
        <v>592</v>
      </c>
      <c r="K11" s="96" t="s">
        <v>87</v>
      </c>
      <c r="L11" s="155"/>
    </row>
    <row r="12" spans="4:12" ht="13.5" x14ac:dyDescent="0.2">
      <c r="J12" s="98" t="s">
        <v>590</v>
      </c>
      <c r="K12" s="96" t="s">
        <v>69</v>
      </c>
      <c r="L12" s="155"/>
    </row>
    <row r="13" spans="4:12" ht="13.5" x14ac:dyDescent="0.2">
      <c r="J13" s="98" t="s">
        <v>592</v>
      </c>
      <c r="K13" s="96" t="s">
        <v>224</v>
      </c>
      <c r="L13" s="155"/>
    </row>
    <row r="14" spans="4:12" ht="13.5" x14ac:dyDescent="0.2">
      <c r="J14" s="98" t="s">
        <v>584</v>
      </c>
      <c r="K14" s="96" t="s">
        <v>142</v>
      </c>
      <c r="L14" s="155"/>
    </row>
    <row r="15" spans="4:12" ht="13.5" x14ac:dyDescent="0.2">
      <c r="J15" s="98"/>
      <c r="K15" s="96"/>
      <c r="L15" s="155"/>
    </row>
    <row r="16" spans="4:12" ht="13.5" x14ac:dyDescent="0.2">
      <c r="J16" s="98" t="s">
        <v>592</v>
      </c>
      <c r="K16" s="96" t="s">
        <v>225</v>
      </c>
      <c r="L16" s="155"/>
    </row>
    <row r="17" spans="10:12" ht="13.5" x14ac:dyDescent="0.2">
      <c r="J17" s="98" t="s">
        <v>585</v>
      </c>
      <c r="K17" s="96" t="s">
        <v>143</v>
      </c>
      <c r="L17" s="155"/>
    </row>
    <row r="18" spans="10:12" ht="13.5" x14ac:dyDescent="0.2">
      <c r="J18" s="98" t="s">
        <v>592</v>
      </c>
      <c r="K18" s="119" t="s">
        <v>65</v>
      </c>
      <c r="L18" s="155"/>
    </row>
    <row r="19" spans="10:12" ht="13.5" x14ac:dyDescent="0.2">
      <c r="J19" s="98" t="s">
        <v>626</v>
      </c>
      <c r="K19" s="96" t="s">
        <v>60</v>
      </c>
      <c r="L19" s="155"/>
    </row>
    <row r="20" spans="10:12" ht="13.5" x14ac:dyDescent="0.2">
      <c r="J20" s="98" t="s">
        <v>587</v>
      </c>
      <c r="K20" s="96" t="s">
        <v>88</v>
      </c>
      <c r="L20" s="155"/>
    </row>
    <row r="21" spans="10:12" ht="13.5" x14ac:dyDescent="0.2">
      <c r="J21" s="98" t="s">
        <v>591</v>
      </c>
      <c r="K21" s="96" t="s">
        <v>68</v>
      </c>
      <c r="L21" s="155"/>
    </row>
    <row r="22" spans="10:12" ht="13.5" x14ac:dyDescent="0.2">
      <c r="J22" s="98" t="s">
        <v>586</v>
      </c>
      <c r="K22" s="96" t="s">
        <v>29</v>
      </c>
      <c r="L22" s="155"/>
    </row>
    <row r="23" spans="10:12" ht="13.5" x14ac:dyDescent="0.2">
      <c r="J23" s="98" t="s">
        <v>589</v>
      </c>
      <c r="K23" s="96" t="s">
        <v>488</v>
      </c>
      <c r="L23" s="155"/>
    </row>
    <row r="24" spans="10:12" ht="13.5" x14ac:dyDescent="0.2">
      <c r="J24" s="98" t="s">
        <v>588</v>
      </c>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t="s">
        <v>592</v>
      </c>
      <c r="K28" s="96" t="s">
        <v>512</v>
      </c>
      <c r="L28" s="155"/>
    </row>
    <row r="29" spans="10:12" ht="13.5" x14ac:dyDescent="0.2">
      <c r="J29" s="98"/>
      <c r="K29" s="96" t="s">
        <v>28</v>
      </c>
      <c r="L29" s="155"/>
    </row>
    <row r="30" spans="10:12" ht="13.5" x14ac:dyDescent="0.2">
      <c r="J30" s="98"/>
      <c r="K30" s="96" t="s">
        <v>407</v>
      </c>
      <c r="L30" s="155"/>
    </row>
    <row r="31" spans="10:12" ht="13.5" x14ac:dyDescent="0.2">
      <c r="J31" s="98" t="s">
        <v>583</v>
      </c>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303"/>
      <c r="K35" s="304"/>
      <c r="L35" s="305"/>
    </row>
    <row r="36" spans="10:12" x14ac:dyDescent="0.2">
      <c r="J36" s="303"/>
      <c r="K36" s="304"/>
      <c r="L36" s="305"/>
    </row>
    <row r="37" spans="10:12" x14ac:dyDescent="0.2">
      <c r="J37" s="303"/>
      <c r="K37" s="304"/>
      <c r="L37" s="280" t="s">
        <v>627</v>
      </c>
    </row>
    <row r="38" spans="10:12" x14ac:dyDescent="0.2">
      <c r="J38" s="303"/>
      <c r="K38" s="304"/>
      <c r="L38" s="279" t="s">
        <v>708</v>
      </c>
    </row>
    <row r="39" spans="10:12" ht="25.5" x14ac:dyDescent="0.2">
      <c r="J39" s="303"/>
      <c r="K39" s="304"/>
      <c r="L39" s="279" t="s">
        <v>709</v>
      </c>
    </row>
    <row r="40" spans="10:12" x14ac:dyDescent="0.2">
      <c r="J40" s="303"/>
      <c r="K40" s="304"/>
      <c r="L40" s="279" t="s">
        <v>710</v>
      </c>
    </row>
    <row r="41" spans="10:12" x14ac:dyDescent="0.2">
      <c r="J41" s="303"/>
      <c r="K41" s="304"/>
      <c r="L41" s="279"/>
    </row>
    <row r="42" spans="10:12" x14ac:dyDescent="0.2">
      <c r="J42" s="303"/>
      <c r="K42" s="304"/>
      <c r="L42" s="279"/>
    </row>
    <row r="43" spans="10:12" x14ac:dyDescent="0.2">
      <c r="J43" s="303"/>
      <c r="K43" s="304"/>
      <c r="L43" s="279"/>
    </row>
    <row r="44" spans="10:12" x14ac:dyDescent="0.2">
      <c r="J44" s="303"/>
      <c r="K44" s="304"/>
      <c r="L44" s="278"/>
    </row>
    <row r="45" spans="10:12" x14ac:dyDescent="0.2">
      <c r="J45" s="303"/>
      <c r="K45" s="304"/>
      <c r="L45" s="278"/>
    </row>
    <row r="46" spans="10:12" x14ac:dyDescent="0.2">
      <c r="J46" s="303"/>
      <c r="K46" s="304"/>
      <c r="L46" s="278"/>
    </row>
    <row r="47" spans="10:12" x14ac:dyDescent="0.2">
      <c r="J47" s="303"/>
      <c r="K47" s="304"/>
      <c r="L47" s="278"/>
    </row>
    <row r="48" spans="10:12" x14ac:dyDescent="0.2">
      <c r="J48" s="303"/>
      <c r="K48" s="304"/>
      <c r="L48" s="278"/>
    </row>
    <row r="49" spans="10:12" x14ac:dyDescent="0.2">
      <c r="J49" s="303"/>
      <c r="K49" s="304"/>
      <c r="L49" s="278"/>
    </row>
    <row r="50" spans="10:12" x14ac:dyDescent="0.2">
      <c r="J50" s="303"/>
      <c r="K50" s="304"/>
      <c r="L50" s="278"/>
    </row>
    <row r="51" spans="10:12" x14ac:dyDescent="0.2">
      <c r="J51" s="303"/>
      <c r="K51" s="304"/>
      <c r="L51" s="278"/>
    </row>
    <row r="52" spans="10:12" x14ac:dyDescent="0.2">
      <c r="J52" s="303"/>
      <c r="K52" s="304"/>
      <c r="L52" s="278"/>
    </row>
    <row r="53" spans="10:12" x14ac:dyDescent="0.2">
      <c r="J53" s="303"/>
      <c r="K53" s="304"/>
      <c r="L53" s="278"/>
    </row>
    <row r="54" spans="10:12" x14ac:dyDescent="0.2">
      <c r="J54" s="303"/>
      <c r="K54" s="304"/>
      <c r="L54" s="278"/>
    </row>
    <row r="55" spans="10:12" x14ac:dyDescent="0.2">
      <c r="J55" s="303"/>
      <c r="K55" s="304"/>
      <c r="L55" s="305"/>
    </row>
    <row r="56" spans="10:12" x14ac:dyDescent="0.2">
      <c r="J56" s="303"/>
      <c r="K56" s="304"/>
      <c r="L56" s="305"/>
    </row>
    <row r="57" spans="10:12" x14ac:dyDescent="0.2">
      <c r="J57" s="306"/>
      <c r="K57" s="307"/>
      <c r="L57" s="308"/>
    </row>
    <row r="58" spans="10:12" x14ac:dyDescent="0.2">
      <c r="J58" s="300"/>
      <c r="K58" s="301"/>
      <c r="L58" s="302"/>
    </row>
    <row r="59" spans="10:12" x14ac:dyDescent="0.2">
      <c r="J59" s="303"/>
      <c r="K59" s="304"/>
      <c r="L59" s="305"/>
    </row>
    <row r="60" spans="10:12" x14ac:dyDescent="0.2">
      <c r="J60" s="303"/>
      <c r="K60" s="304"/>
      <c r="L60" s="305"/>
    </row>
    <row r="61" spans="10:12" x14ac:dyDescent="0.2">
      <c r="J61" s="303"/>
      <c r="K61" s="304"/>
      <c r="L61" s="305"/>
    </row>
    <row r="62" spans="10:12" x14ac:dyDescent="0.2">
      <c r="J62" s="303"/>
      <c r="K62" s="304"/>
      <c r="L62" s="305"/>
    </row>
    <row r="63" spans="10:12" x14ac:dyDescent="0.2">
      <c r="J63" s="303"/>
      <c r="K63" s="304"/>
      <c r="L63" s="305"/>
    </row>
    <row r="64" spans="10:12" x14ac:dyDescent="0.2">
      <c r="J64" s="303"/>
      <c r="K64" s="304"/>
      <c r="L64" s="305"/>
    </row>
    <row r="65" spans="10:12" x14ac:dyDescent="0.2">
      <c r="J65" s="303"/>
      <c r="K65" s="304"/>
      <c r="L65" s="305"/>
    </row>
    <row r="66" spans="10:12" x14ac:dyDescent="0.2">
      <c r="J66" s="303"/>
      <c r="K66" s="304"/>
      <c r="L66" s="305"/>
    </row>
    <row r="67" spans="10:12" x14ac:dyDescent="0.2">
      <c r="J67" s="303"/>
      <c r="K67" s="304"/>
      <c r="L67" s="305"/>
    </row>
    <row r="68" spans="10:12" x14ac:dyDescent="0.2">
      <c r="J68" s="303"/>
      <c r="K68" s="304"/>
      <c r="L68" s="305"/>
    </row>
    <row r="69" spans="10:12" x14ac:dyDescent="0.2">
      <c r="J69" s="303"/>
      <c r="K69" s="304"/>
      <c r="L69" s="305"/>
    </row>
    <row r="70" spans="10:12" x14ac:dyDescent="0.2">
      <c r="J70" s="303"/>
      <c r="K70" s="304"/>
      <c r="L70" s="305"/>
    </row>
    <row r="71" spans="10:12" x14ac:dyDescent="0.2">
      <c r="J71" s="303"/>
      <c r="K71" s="304"/>
      <c r="L71" s="305"/>
    </row>
    <row r="72" spans="10:12" x14ac:dyDescent="0.2">
      <c r="J72" s="303"/>
      <c r="K72" s="304"/>
      <c r="L72" s="305"/>
    </row>
    <row r="73" spans="10:12" x14ac:dyDescent="0.2">
      <c r="J73" s="303"/>
      <c r="K73" s="304"/>
      <c r="L73" s="305"/>
    </row>
    <row r="74" spans="10:12" x14ac:dyDescent="0.2">
      <c r="J74" s="303"/>
      <c r="K74" s="304"/>
      <c r="L74" s="305"/>
    </row>
    <row r="75" spans="10:12" x14ac:dyDescent="0.2">
      <c r="J75" s="303"/>
      <c r="K75" s="304"/>
      <c r="L75" s="305"/>
    </row>
    <row r="76" spans="10:12" x14ac:dyDescent="0.2">
      <c r="J76" s="303"/>
      <c r="K76" s="304"/>
      <c r="L76" s="305"/>
    </row>
    <row r="77" spans="10:12" x14ac:dyDescent="0.2">
      <c r="J77" s="303"/>
      <c r="K77" s="304"/>
      <c r="L77" s="305"/>
    </row>
    <row r="78" spans="10:12" x14ac:dyDescent="0.2">
      <c r="J78" s="303"/>
      <c r="K78" s="304"/>
      <c r="L78" s="305"/>
    </row>
    <row r="79" spans="10:12" x14ac:dyDescent="0.2">
      <c r="J79" s="303"/>
      <c r="K79" s="304"/>
      <c r="L79" s="305"/>
    </row>
    <row r="80" spans="10:12" x14ac:dyDescent="0.2">
      <c r="J80" s="303"/>
      <c r="K80" s="304"/>
      <c r="L80" s="305"/>
    </row>
    <row r="81" spans="10:12" x14ac:dyDescent="0.2">
      <c r="J81" s="303"/>
      <c r="K81" s="304"/>
      <c r="L81" s="305"/>
    </row>
    <row r="82" spans="10:12" x14ac:dyDescent="0.2">
      <c r="J82" s="306"/>
      <c r="K82" s="307"/>
      <c r="L82" s="308"/>
    </row>
  </sheetData>
  <mergeCells count="1">
    <mergeCell ref="D2:F2"/>
  </mergeCells>
  <pageMargins left="0.25" right="0.25" top="0.75" bottom="0.75" header="0.3" footer="0.3"/>
  <pageSetup paperSize="9" scale="87" orientation="portrait" r:id="rId1"/>
  <rowBreaks count="2" manualBreakCount="2">
    <brk id="64" max="11" man="1"/>
    <brk id="120" max="16383" man="1"/>
  </rowBreaks>
  <colBreaks count="1" manualBreakCount="1">
    <brk id="9" max="159"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L82"/>
  <sheetViews>
    <sheetView zoomScaleNormal="100" workbookViewId="0">
      <selection sqref="A1:XFD1048576"/>
    </sheetView>
  </sheetViews>
  <sheetFormatPr defaultRowHeight="12.75" x14ac:dyDescent="0.2"/>
  <cols>
    <col min="1" max="1" width="8.28515625" customWidth="1"/>
    <col min="11" max="11" width="20.42578125" bestFit="1" customWidth="1"/>
    <col min="12" max="12" width="63.42578125" customWidth="1"/>
  </cols>
  <sheetData>
    <row r="1" spans="4:12" ht="13.5" thickBot="1" x14ac:dyDescent="0.25"/>
    <row r="2" spans="4:12" ht="13.5" thickBot="1" x14ac:dyDescent="0.25">
      <c r="D2" s="402" t="s">
        <v>638</v>
      </c>
      <c r="E2" s="403"/>
      <c r="F2" s="404"/>
    </row>
    <row r="4" spans="4:12" ht="13.5" x14ac:dyDescent="0.2">
      <c r="J4" s="98"/>
      <c r="K4" s="96" t="s">
        <v>30</v>
      </c>
      <c r="L4" s="155"/>
    </row>
    <row r="5" spans="4:12" ht="13.5" x14ac:dyDescent="0.2">
      <c r="J5" s="98" t="s">
        <v>592</v>
      </c>
      <c r="K5" s="96" t="s">
        <v>148</v>
      </c>
      <c r="L5" s="155"/>
    </row>
    <row r="6" spans="4:12" ht="13.5" x14ac:dyDescent="0.2">
      <c r="J6" s="98"/>
      <c r="K6" s="122"/>
      <c r="L6" s="155"/>
    </row>
    <row r="7" spans="4:12" ht="13.5" x14ac:dyDescent="0.2">
      <c r="J7" s="98" t="s">
        <v>592</v>
      </c>
      <c r="K7" s="96" t="s">
        <v>27</v>
      </c>
      <c r="L7" s="155"/>
    </row>
    <row r="8" spans="4:12" ht="13.5" x14ac:dyDescent="0.2">
      <c r="J8" s="98" t="s">
        <v>592</v>
      </c>
      <c r="K8" s="96" t="s">
        <v>86</v>
      </c>
      <c r="L8" s="155"/>
    </row>
    <row r="9" spans="4:12" ht="13.5" x14ac:dyDescent="0.2">
      <c r="J9" s="98"/>
      <c r="K9" s="96" t="s">
        <v>63</v>
      </c>
      <c r="L9" s="155"/>
    </row>
    <row r="10" spans="4:12" ht="13.5" x14ac:dyDescent="0.2">
      <c r="J10" s="98" t="s">
        <v>592</v>
      </c>
      <c r="K10" s="96" t="s">
        <v>61</v>
      </c>
      <c r="L10" s="155"/>
    </row>
    <row r="11" spans="4:12" ht="13.5" x14ac:dyDescent="0.2">
      <c r="J11" s="98" t="s">
        <v>592</v>
      </c>
      <c r="K11" s="96" t="s">
        <v>87</v>
      </c>
      <c r="L11" s="155"/>
    </row>
    <row r="12" spans="4:12" ht="13.5" x14ac:dyDescent="0.2">
      <c r="J12" s="98" t="s">
        <v>591</v>
      </c>
      <c r="K12" s="96" t="s">
        <v>69</v>
      </c>
      <c r="L12" s="155"/>
    </row>
    <row r="13" spans="4:12" ht="13.5" x14ac:dyDescent="0.2">
      <c r="J13" s="98" t="s">
        <v>586</v>
      </c>
      <c r="K13" s="96" t="s">
        <v>224</v>
      </c>
      <c r="L13" s="155"/>
    </row>
    <row r="14" spans="4:12" ht="13.5" x14ac:dyDescent="0.2">
      <c r="J14" s="98" t="s">
        <v>584</v>
      </c>
      <c r="K14" s="96" t="s">
        <v>142</v>
      </c>
      <c r="L14" s="155"/>
    </row>
    <row r="15" spans="4:12" ht="13.5" x14ac:dyDescent="0.2">
      <c r="J15" s="98"/>
      <c r="K15" s="96"/>
      <c r="L15" s="155"/>
    </row>
    <row r="16" spans="4:12" ht="13.5" x14ac:dyDescent="0.2">
      <c r="J16" s="98" t="s">
        <v>592</v>
      </c>
      <c r="K16" s="96" t="s">
        <v>225</v>
      </c>
      <c r="L16" s="155"/>
    </row>
    <row r="17" spans="10:12" ht="13.5" x14ac:dyDescent="0.2">
      <c r="J17" s="98" t="s">
        <v>592</v>
      </c>
      <c r="K17" s="96" t="s">
        <v>143</v>
      </c>
      <c r="L17" s="155"/>
    </row>
    <row r="18" spans="10:12" ht="13.5" x14ac:dyDescent="0.2">
      <c r="J18" s="98" t="s">
        <v>585</v>
      </c>
      <c r="K18" s="119" t="s">
        <v>65</v>
      </c>
      <c r="L18" s="155"/>
    </row>
    <row r="19" spans="10:12" ht="13.5" x14ac:dyDescent="0.2">
      <c r="J19" s="98" t="s">
        <v>590</v>
      </c>
      <c r="K19" s="96" t="s">
        <v>60</v>
      </c>
      <c r="L19" s="155"/>
    </row>
    <row r="20" spans="10:12" ht="13.5" x14ac:dyDescent="0.2">
      <c r="J20" s="98" t="s">
        <v>589</v>
      </c>
      <c r="K20" s="96" t="s">
        <v>88</v>
      </c>
      <c r="L20" s="155"/>
    </row>
    <row r="21" spans="10:12" ht="13.5" x14ac:dyDescent="0.2">
      <c r="J21" s="98" t="s">
        <v>592</v>
      </c>
      <c r="K21" s="96" t="s">
        <v>68</v>
      </c>
      <c r="L21" s="155"/>
    </row>
    <row r="22" spans="10:12" ht="13.5" x14ac:dyDescent="0.2">
      <c r="J22" s="98" t="s">
        <v>588</v>
      </c>
      <c r="K22" s="96" t="s">
        <v>29</v>
      </c>
      <c r="L22" s="155"/>
    </row>
    <row r="23" spans="10:12" ht="13.5" x14ac:dyDescent="0.2">
      <c r="J23" s="98" t="s">
        <v>587</v>
      </c>
      <c r="K23" s="96" t="s">
        <v>488</v>
      </c>
      <c r="L23" s="155"/>
    </row>
    <row r="24" spans="10:12" ht="13.5" x14ac:dyDescent="0.2">
      <c r="J24" s="98" t="s">
        <v>583</v>
      </c>
      <c r="K24" s="96" t="s">
        <v>144</v>
      </c>
      <c r="L24" s="155"/>
    </row>
    <row r="25" spans="10:12" ht="13.5" x14ac:dyDescent="0.2">
      <c r="J25" s="98"/>
      <c r="K25" s="96"/>
      <c r="L25" s="155"/>
    </row>
    <row r="26" spans="10:12" ht="13.5" x14ac:dyDescent="0.2">
      <c r="J26" s="98"/>
      <c r="K26" s="96" t="s">
        <v>64</v>
      </c>
      <c r="L26" s="155"/>
    </row>
    <row r="27" spans="10:12" ht="13.5" x14ac:dyDescent="0.2">
      <c r="J27" s="98"/>
      <c r="K27" s="96" t="s">
        <v>455</v>
      </c>
      <c r="L27" s="155"/>
    </row>
    <row r="28" spans="10:12" ht="13.5" x14ac:dyDescent="0.2">
      <c r="J28" s="98" t="s">
        <v>592</v>
      </c>
      <c r="K28" s="96" t="s">
        <v>512</v>
      </c>
      <c r="L28" s="155"/>
    </row>
    <row r="29" spans="10:12" ht="13.5" x14ac:dyDescent="0.2">
      <c r="J29" s="98"/>
      <c r="K29" s="96" t="s">
        <v>28</v>
      </c>
      <c r="L29" s="155"/>
    </row>
    <row r="30" spans="10:12" ht="13.5" x14ac:dyDescent="0.2">
      <c r="J30" s="98"/>
      <c r="K30" s="96" t="s">
        <v>407</v>
      </c>
      <c r="L30" s="155"/>
    </row>
    <row r="31" spans="10:12" ht="13.5" x14ac:dyDescent="0.2">
      <c r="J31" s="98" t="s">
        <v>592</v>
      </c>
      <c r="K31" s="96" t="s">
        <v>1</v>
      </c>
      <c r="L31" s="155"/>
    </row>
    <row r="32" spans="10:12" ht="13.5" x14ac:dyDescent="0.2">
      <c r="J32" s="98"/>
      <c r="K32" s="96"/>
      <c r="L32" s="151"/>
    </row>
    <row r="33" spans="10:12" ht="13.5" x14ac:dyDescent="0.2">
      <c r="J33" s="98"/>
      <c r="K33" s="96"/>
      <c r="L33" s="151"/>
    </row>
    <row r="34" spans="10:12" ht="13.5" x14ac:dyDescent="0.2">
      <c r="J34" s="98" t="s">
        <v>80</v>
      </c>
      <c r="K34" s="98" t="s">
        <v>0</v>
      </c>
      <c r="L34" s="151"/>
    </row>
    <row r="35" spans="10:12" x14ac:dyDescent="0.2">
      <c r="J35" s="284"/>
      <c r="K35" s="285"/>
      <c r="L35" s="286"/>
    </row>
    <row r="36" spans="10:12" x14ac:dyDescent="0.2">
      <c r="J36" s="284"/>
      <c r="K36" s="285"/>
      <c r="L36" s="286"/>
    </row>
    <row r="37" spans="10:12" x14ac:dyDescent="0.2">
      <c r="J37" s="284"/>
      <c r="K37" s="285"/>
      <c r="L37" s="280" t="s">
        <v>627</v>
      </c>
    </row>
    <row r="38" spans="10:12" x14ac:dyDescent="0.2">
      <c r="J38" s="284"/>
      <c r="K38" s="285"/>
      <c r="L38" s="279" t="s">
        <v>696</v>
      </c>
    </row>
    <row r="39" spans="10:12" x14ac:dyDescent="0.2">
      <c r="J39" s="284"/>
      <c r="K39" s="285"/>
      <c r="L39" s="279" t="s">
        <v>693</v>
      </c>
    </row>
    <row r="40" spans="10:12" ht="25.5" x14ac:dyDescent="0.2">
      <c r="J40" s="284"/>
      <c r="K40" s="285"/>
      <c r="L40" s="279" t="s">
        <v>694</v>
      </c>
    </row>
    <row r="41" spans="10:12" x14ac:dyDescent="0.2">
      <c r="J41" s="284"/>
      <c r="K41" s="285"/>
      <c r="L41" s="279" t="s">
        <v>695</v>
      </c>
    </row>
    <row r="42" spans="10:12" x14ac:dyDescent="0.2">
      <c r="J42" s="284"/>
      <c r="K42" s="285"/>
      <c r="L42" s="279"/>
    </row>
    <row r="43" spans="10:12" x14ac:dyDescent="0.2">
      <c r="J43" s="284"/>
      <c r="K43" s="285"/>
      <c r="L43" s="279"/>
    </row>
    <row r="44" spans="10:12" x14ac:dyDescent="0.2">
      <c r="J44" s="284"/>
      <c r="K44" s="285"/>
      <c r="L44" s="278"/>
    </row>
    <row r="45" spans="10:12" x14ac:dyDescent="0.2">
      <c r="J45" s="284"/>
      <c r="K45" s="285"/>
      <c r="L45" s="278"/>
    </row>
    <row r="46" spans="10:12" x14ac:dyDescent="0.2">
      <c r="J46" s="284"/>
      <c r="K46" s="285"/>
      <c r="L46" s="278"/>
    </row>
    <row r="47" spans="10:12" x14ac:dyDescent="0.2">
      <c r="J47" s="284"/>
      <c r="K47" s="285"/>
      <c r="L47" s="278"/>
    </row>
    <row r="48" spans="10:12" x14ac:dyDescent="0.2">
      <c r="J48" s="284"/>
      <c r="K48" s="285"/>
      <c r="L48" s="278"/>
    </row>
    <row r="49" spans="10:12" x14ac:dyDescent="0.2">
      <c r="J49" s="284"/>
      <c r="K49" s="285"/>
      <c r="L49" s="278"/>
    </row>
    <row r="50" spans="10:12" x14ac:dyDescent="0.2">
      <c r="J50" s="284"/>
      <c r="K50" s="285"/>
      <c r="L50" s="278"/>
    </row>
    <row r="51" spans="10:12" x14ac:dyDescent="0.2">
      <c r="J51" s="284"/>
      <c r="K51" s="285"/>
      <c r="L51" s="278"/>
    </row>
    <row r="52" spans="10:12" x14ac:dyDescent="0.2">
      <c r="J52" s="284"/>
      <c r="K52" s="285"/>
      <c r="L52" s="278"/>
    </row>
    <row r="53" spans="10:12" x14ac:dyDescent="0.2">
      <c r="J53" s="284"/>
      <c r="K53" s="285"/>
      <c r="L53" s="278"/>
    </row>
    <row r="54" spans="10:12" x14ac:dyDescent="0.2">
      <c r="J54" s="284"/>
      <c r="K54" s="285"/>
      <c r="L54" s="278"/>
    </row>
    <row r="55" spans="10:12" x14ac:dyDescent="0.2">
      <c r="J55" s="284"/>
      <c r="K55" s="285"/>
      <c r="L55" s="286"/>
    </row>
    <row r="56" spans="10:12" x14ac:dyDescent="0.2">
      <c r="J56" s="284"/>
      <c r="K56" s="285"/>
      <c r="L56" s="286"/>
    </row>
    <row r="57" spans="10:12" x14ac:dyDescent="0.2">
      <c r="J57" s="287"/>
      <c r="K57" s="288"/>
      <c r="L57" s="289"/>
    </row>
    <row r="58" spans="10:12" x14ac:dyDescent="0.2">
      <c r="J58" s="281"/>
      <c r="K58" s="282"/>
      <c r="L58" s="283"/>
    </row>
    <row r="59" spans="10:12" x14ac:dyDescent="0.2">
      <c r="J59" s="284"/>
      <c r="K59" s="285"/>
      <c r="L59" s="286"/>
    </row>
    <row r="60" spans="10:12" x14ac:dyDescent="0.2">
      <c r="J60" s="284"/>
      <c r="K60" s="285"/>
      <c r="L60" s="286"/>
    </row>
    <row r="61" spans="10:12" x14ac:dyDescent="0.2">
      <c r="J61" s="284"/>
      <c r="K61" s="285"/>
      <c r="L61" s="286"/>
    </row>
    <row r="62" spans="10:12" x14ac:dyDescent="0.2">
      <c r="J62" s="284"/>
      <c r="K62" s="285"/>
      <c r="L62" s="286"/>
    </row>
    <row r="63" spans="10:12" x14ac:dyDescent="0.2">
      <c r="J63" s="284"/>
      <c r="K63" s="285"/>
      <c r="L63" s="286"/>
    </row>
    <row r="64" spans="10:12" x14ac:dyDescent="0.2">
      <c r="J64" s="284"/>
      <c r="K64" s="285"/>
      <c r="L64" s="286"/>
    </row>
    <row r="65" spans="10:12" x14ac:dyDescent="0.2">
      <c r="J65" s="284"/>
      <c r="K65" s="285"/>
      <c r="L65" s="286"/>
    </row>
    <row r="66" spans="10:12" x14ac:dyDescent="0.2">
      <c r="J66" s="284"/>
      <c r="K66" s="285"/>
      <c r="L66" s="286"/>
    </row>
    <row r="67" spans="10:12" x14ac:dyDescent="0.2">
      <c r="J67" s="284"/>
      <c r="K67" s="285"/>
      <c r="L67" s="286"/>
    </row>
    <row r="68" spans="10:12" x14ac:dyDescent="0.2">
      <c r="J68" s="284"/>
      <c r="K68" s="285"/>
      <c r="L68" s="286"/>
    </row>
    <row r="69" spans="10:12" x14ac:dyDescent="0.2">
      <c r="J69" s="284"/>
      <c r="K69" s="285"/>
      <c r="L69" s="286"/>
    </row>
    <row r="70" spans="10:12" x14ac:dyDescent="0.2">
      <c r="J70" s="284"/>
      <c r="K70" s="285"/>
      <c r="L70" s="286"/>
    </row>
    <row r="71" spans="10:12" x14ac:dyDescent="0.2">
      <c r="J71" s="284"/>
      <c r="K71" s="285"/>
      <c r="L71" s="286"/>
    </row>
    <row r="72" spans="10:12" x14ac:dyDescent="0.2">
      <c r="J72" s="284"/>
      <c r="K72" s="285"/>
      <c r="L72" s="286"/>
    </row>
    <row r="73" spans="10:12" x14ac:dyDescent="0.2">
      <c r="J73" s="284"/>
      <c r="K73" s="285"/>
      <c r="L73" s="286"/>
    </row>
    <row r="74" spans="10:12" x14ac:dyDescent="0.2">
      <c r="J74" s="284"/>
      <c r="K74" s="285"/>
      <c r="L74" s="286"/>
    </row>
    <row r="75" spans="10:12" x14ac:dyDescent="0.2">
      <c r="J75" s="284"/>
      <c r="K75" s="285"/>
      <c r="L75" s="286"/>
    </row>
    <row r="76" spans="10:12" x14ac:dyDescent="0.2">
      <c r="J76" s="284"/>
      <c r="K76" s="285"/>
      <c r="L76" s="286"/>
    </row>
    <row r="77" spans="10:12" x14ac:dyDescent="0.2">
      <c r="J77" s="284"/>
      <c r="K77" s="285"/>
      <c r="L77" s="286"/>
    </row>
    <row r="78" spans="10:12" x14ac:dyDescent="0.2">
      <c r="J78" s="284"/>
      <c r="K78" s="285"/>
      <c r="L78" s="286"/>
    </row>
    <row r="79" spans="10:12" x14ac:dyDescent="0.2">
      <c r="J79" s="284"/>
      <c r="K79" s="285"/>
      <c r="L79" s="286"/>
    </row>
    <row r="80" spans="10:12" x14ac:dyDescent="0.2">
      <c r="J80" s="284"/>
      <c r="K80" s="285"/>
      <c r="L80" s="286"/>
    </row>
    <row r="81" spans="10:12" x14ac:dyDescent="0.2">
      <c r="J81" s="284"/>
      <c r="K81" s="285"/>
      <c r="L81" s="286"/>
    </row>
    <row r="82" spans="10:12" x14ac:dyDescent="0.2">
      <c r="J82" s="287"/>
      <c r="K82" s="288"/>
      <c r="L82" s="289"/>
    </row>
  </sheetData>
  <mergeCells count="1">
    <mergeCell ref="D2:F2"/>
  </mergeCells>
  <pageMargins left="0.7" right="0.7" top="0.75" bottom="0.75" header="0.3" footer="0.3"/>
  <pageSetup paperSize="9" scale="96" orientation="portrait" r:id="rId1"/>
  <rowBreaks count="1" manualBreakCount="1">
    <brk id="47" max="16383" man="1"/>
  </rowBreaks>
  <colBreaks count="1" manualBreakCount="1">
    <brk id="9" max="15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I62"/>
  <sheetViews>
    <sheetView topLeftCell="A28" zoomScale="65" zoomScaleNormal="65" zoomScaleSheetLayoutView="75" workbookViewId="0">
      <selection activeCell="F38" sqref="F38"/>
    </sheetView>
  </sheetViews>
  <sheetFormatPr defaultRowHeight="12.75" x14ac:dyDescent="0.2"/>
  <cols>
    <col min="1" max="1" width="3.7109375" style="40" customWidth="1"/>
    <col min="2" max="2" width="20.85546875" style="37" customWidth="1"/>
    <col min="3" max="3" width="63.7109375" style="37" customWidth="1"/>
    <col min="4" max="4" width="6.5703125" style="57" customWidth="1"/>
    <col min="5" max="5" width="31.85546875" style="66" customWidth="1"/>
    <col min="6" max="6" width="18.5703125" style="43" bestFit="1" customWidth="1"/>
    <col min="7" max="7" width="21.42578125" style="37" bestFit="1" customWidth="1"/>
    <col min="8" max="8" width="1.28515625" style="40" customWidth="1"/>
    <col min="9" max="9" width="26.28515625" style="37" bestFit="1" customWidth="1"/>
    <col min="10" max="10" width="9.140625" style="40"/>
    <col min="11" max="11" width="9" style="40" customWidth="1"/>
    <col min="12" max="16384" width="9.140625" style="40"/>
  </cols>
  <sheetData>
    <row r="1" spans="2:9" ht="15" x14ac:dyDescent="0.2">
      <c r="C1" s="38" t="s">
        <v>3</v>
      </c>
      <c r="D1" s="38"/>
      <c r="E1" s="64"/>
      <c r="F1" s="39"/>
      <c r="G1" s="78"/>
      <c r="I1" s="78"/>
    </row>
    <row r="2" spans="2:9" x14ac:dyDescent="0.2">
      <c r="C2" s="41" t="s">
        <v>4</v>
      </c>
      <c r="D2" s="41"/>
      <c r="E2" s="65"/>
      <c r="F2" s="42"/>
      <c r="G2" s="79"/>
      <c r="I2" s="79"/>
    </row>
    <row r="3" spans="2:9" ht="18.75" customHeight="1" x14ac:dyDescent="0.2">
      <c r="G3" s="80"/>
      <c r="I3" s="80"/>
    </row>
    <row r="4" spans="2:9" x14ac:dyDescent="0.2">
      <c r="B4" s="44"/>
      <c r="C4" s="44" t="s">
        <v>5</v>
      </c>
      <c r="D4" s="72"/>
      <c r="E4" s="44"/>
      <c r="F4" s="45"/>
      <c r="G4" s="81"/>
      <c r="I4" s="81"/>
    </row>
    <row r="5" spans="2:9" x14ac:dyDescent="0.2">
      <c r="G5" s="80"/>
      <c r="I5" s="80"/>
    </row>
    <row r="6" spans="2:9" ht="25.5" x14ac:dyDescent="0.2">
      <c r="B6" s="369" t="s">
        <v>71</v>
      </c>
      <c r="C6" s="369"/>
      <c r="D6" s="369"/>
      <c r="E6" s="369"/>
      <c r="F6" s="369"/>
      <c r="G6" s="80"/>
      <c r="I6" s="80"/>
    </row>
    <row r="7" spans="2:9" x14ac:dyDescent="0.2">
      <c r="C7" s="57"/>
      <c r="E7" s="69"/>
    </row>
    <row r="8" spans="2:9" x14ac:dyDescent="0.2">
      <c r="C8" s="57"/>
      <c r="E8" s="69"/>
    </row>
    <row r="9" spans="2:9" x14ac:dyDescent="0.2">
      <c r="C9" s="57"/>
      <c r="E9" s="69"/>
    </row>
    <row r="10" spans="2:9" s="49" customFormat="1" ht="18" x14ac:dyDescent="0.2">
      <c r="B10" s="46" t="s">
        <v>293</v>
      </c>
      <c r="C10" s="46"/>
      <c r="D10" s="46"/>
      <c r="E10" s="67"/>
      <c r="F10" s="47"/>
      <c r="G10" s="48"/>
      <c r="I10" s="48"/>
    </row>
    <row r="12" spans="2:9" s="49" customFormat="1" ht="18" x14ac:dyDescent="0.2">
      <c r="B12" s="46" t="s">
        <v>292</v>
      </c>
      <c r="C12" s="104"/>
      <c r="D12" s="105"/>
      <c r="E12" s="67"/>
      <c r="F12" s="46"/>
      <c r="G12" s="46"/>
      <c r="I12" s="46"/>
    </row>
    <row r="13" spans="2:9" s="49" customFormat="1" x14ac:dyDescent="0.2">
      <c r="B13" s="50"/>
      <c r="C13" s="50"/>
      <c r="D13" s="73"/>
      <c r="E13" s="68"/>
      <c r="F13" s="51"/>
      <c r="G13" s="50"/>
      <c r="I13" s="50"/>
    </row>
    <row r="14" spans="2:9" s="49" customFormat="1" ht="18" x14ac:dyDescent="0.2">
      <c r="B14" s="46" t="s">
        <v>294</v>
      </c>
      <c r="C14" s="48"/>
      <c r="D14" s="46"/>
      <c r="E14" s="67"/>
      <c r="F14" s="52"/>
      <c r="G14" s="46"/>
      <c r="I14" s="46"/>
    </row>
    <row r="17" spans="2:9" ht="13.5" thickBot="1" x14ac:dyDescent="0.25"/>
    <row r="18" spans="2:9" s="55" customFormat="1" ht="57.75" customHeight="1" thickBot="1" x14ac:dyDescent="0.35">
      <c r="B18" s="53" t="s">
        <v>6</v>
      </c>
      <c r="C18" s="77" t="s">
        <v>7</v>
      </c>
      <c r="D18" s="70"/>
      <c r="E18" s="53" t="s">
        <v>50</v>
      </c>
      <c r="F18" s="106" t="s">
        <v>51</v>
      </c>
      <c r="G18" s="54" t="s">
        <v>319</v>
      </c>
      <c r="I18" s="54" t="s">
        <v>320</v>
      </c>
    </row>
    <row r="19" spans="2:9" ht="19.5" x14ac:dyDescent="0.2">
      <c r="B19" s="76"/>
      <c r="C19" s="75"/>
      <c r="D19" s="70"/>
      <c r="E19" s="74"/>
      <c r="F19" s="58"/>
      <c r="G19" s="75"/>
      <c r="I19" s="148"/>
    </row>
    <row r="20" spans="2:9" s="37" customFormat="1" ht="26.25" customHeight="1" x14ac:dyDescent="0.2">
      <c r="B20" s="107">
        <v>1</v>
      </c>
      <c r="C20" s="82"/>
      <c r="D20" s="70"/>
      <c r="E20" s="108" t="s">
        <v>135</v>
      </c>
      <c r="F20" s="158" t="s">
        <v>356</v>
      </c>
      <c r="G20" s="134" t="s">
        <v>137</v>
      </c>
      <c r="H20" s="40"/>
      <c r="I20" s="111"/>
    </row>
    <row r="21" spans="2:9" s="37" customFormat="1" ht="26.25" customHeight="1" x14ac:dyDescent="0.2">
      <c r="B21" s="107">
        <v>2</v>
      </c>
      <c r="C21" s="82"/>
      <c r="D21" s="70"/>
      <c r="E21" s="108" t="s">
        <v>291</v>
      </c>
      <c r="F21" s="158" t="s">
        <v>312</v>
      </c>
      <c r="G21" s="134" t="s">
        <v>316</v>
      </c>
      <c r="H21" s="40"/>
      <c r="I21" s="149"/>
    </row>
    <row r="22" spans="2:9" s="37" customFormat="1" ht="26.25" customHeight="1" x14ac:dyDescent="0.2">
      <c r="B22" s="107">
        <v>3</v>
      </c>
      <c r="C22" s="82"/>
      <c r="D22" s="70"/>
      <c r="E22" s="108" t="s">
        <v>38</v>
      </c>
      <c r="F22" s="158" t="s">
        <v>354</v>
      </c>
      <c r="G22" s="134" t="s">
        <v>120</v>
      </c>
      <c r="I22" s="111"/>
    </row>
    <row r="23" spans="2:9" s="37" customFormat="1" ht="26.25" customHeight="1" x14ac:dyDescent="0.2">
      <c r="B23" s="107">
        <v>4</v>
      </c>
      <c r="C23" s="82"/>
      <c r="D23" s="70"/>
      <c r="E23" s="108" t="s">
        <v>72</v>
      </c>
      <c r="F23" s="158" t="s">
        <v>307</v>
      </c>
      <c r="G23" s="134" t="s">
        <v>119</v>
      </c>
      <c r="I23" s="111"/>
    </row>
    <row r="24" spans="2:9" s="37" customFormat="1" ht="26.25" customHeight="1" x14ac:dyDescent="0.2">
      <c r="B24" s="107">
        <v>5</v>
      </c>
      <c r="C24" s="82"/>
      <c r="D24" s="70"/>
      <c r="E24" s="108" t="s">
        <v>35</v>
      </c>
      <c r="F24" s="158" t="s">
        <v>353</v>
      </c>
      <c r="G24" s="134" t="s">
        <v>321</v>
      </c>
      <c r="I24" s="111" t="s">
        <v>111</v>
      </c>
    </row>
    <row r="25" spans="2:9" s="37" customFormat="1" ht="26.25" customHeight="1" x14ac:dyDescent="0.2">
      <c r="B25" s="107">
        <v>6</v>
      </c>
      <c r="C25" s="82"/>
      <c r="D25" s="70"/>
      <c r="E25" s="108" t="s">
        <v>105</v>
      </c>
      <c r="F25" s="158" t="s">
        <v>349</v>
      </c>
      <c r="G25" s="134" t="s">
        <v>121</v>
      </c>
      <c r="I25" s="133"/>
    </row>
    <row r="26" spans="2:9" s="37" customFormat="1" ht="26.25" customHeight="1" x14ac:dyDescent="0.2">
      <c r="B26" s="107">
        <v>7</v>
      </c>
      <c r="C26" s="82"/>
      <c r="D26" s="70"/>
      <c r="E26" s="108" t="s">
        <v>39</v>
      </c>
      <c r="F26" s="158"/>
      <c r="G26" s="134" t="s">
        <v>410</v>
      </c>
      <c r="I26" s="133"/>
    </row>
    <row r="27" spans="2:9" s="37" customFormat="1" ht="26.25" customHeight="1" x14ac:dyDescent="0.2">
      <c r="B27" s="107">
        <v>8</v>
      </c>
      <c r="C27" s="82"/>
      <c r="D27" s="70"/>
      <c r="E27" s="108" t="s">
        <v>73</v>
      </c>
      <c r="F27" s="158" t="s">
        <v>303</v>
      </c>
      <c r="G27" s="134" t="s">
        <v>317</v>
      </c>
      <c r="I27" s="111" t="s">
        <v>117</v>
      </c>
    </row>
    <row r="28" spans="2:9" s="37" customFormat="1" ht="26.25" customHeight="1" x14ac:dyDescent="0.2">
      <c r="B28" s="107">
        <v>9</v>
      </c>
      <c r="C28" s="82"/>
      <c r="D28" s="70"/>
      <c r="E28" s="108" t="s">
        <v>74</v>
      </c>
      <c r="F28" s="158" t="s">
        <v>355</v>
      </c>
      <c r="G28" s="134"/>
      <c r="I28" s="111" t="s">
        <v>133</v>
      </c>
    </row>
    <row r="29" spans="2:9" s="37" customFormat="1" ht="26.25" customHeight="1" x14ac:dyDescent="0.2">
      <c r="B29" s="107">
        <v>10</v>
      </c>
      <c r="C29" s="82"/>
      <c r="D29" s="70"/>
      <c r="E29" s="108" t="s">
        <v>104</v>
      </c>
      <c r="F29" s="158" t="s">
        <v>311</v>
      </c>
      <c r="G29" s="134" t="s">
        <v>122</v>
      </c>
      <c r="I29" s="133"/>
    </row>
    <row r="30" spans="2:9" s="37" customFormat="1" ht="26.25" customHeight="1" x14ac:dyDescent="0.2">
      <c r="B30" s="107">
        <v>11</v>
      </c>
      <c r="C30" s="82"/>
      <c r="D30" s="70"/>
      <c r="E30" s="108" t="s">
        <v>75</v>
      </c>
      <c r="F30" s="158" t="s">
        <v>350</v>
      </c>
      <c r="G30" s="134" t="s">
        <v>123</v>
      </c>
      <c r="I30" s="133"/>
    </row>
    <row r="31" spans="2:9" s="37" customFormat="1" ht="26.25" customHeight="1" x14ac:dyDescent="0.2">
      <c r="B31" s="107"/>
      <c r="C31" s="82"/>
      <c r="D31" s="70"/>
      <c r="E31" s="108" t="s">
        <v>107</v>
      </c>
      <c r="F31" s="158" t="s">
        <v>306</v>
      </c>
      <c r="G31" s="134" t="s">
        <v>124</v>
      </c>
      <c r="I31" s="133" t="s">
        <v>138</v>
      </c>
    </row>
    <row r="32" spans="2:9" s="37" customFormat="1" ht="26.25" customHeight="1" x14ac:dyDescent="0.2">
      <c r="B32" s="107"/>
      <c r="C32" s="82"/>
      <c r="D32" s="70"/>
      <c r="E32" s="108" t="s">
        <v>460</v>
      </c>
      <c r="F32" s="158" t="s">
        <v>505</v>
      </c>
      <c r="G32" s="134" t="s">
        <v>461</v>
      </c>
      <c r="I32" s="133" t="s">
        <v>462</v>
      </c>
    </row>
    <row r="33" spans="2:9" s="37" customFormat="1" ht="26.25" customHeight="1" x14ac:dyDescent="0.2">
      <c r="B33" s="107">
        <v>13</v>
      </c>
      <c r="C33" s="82"/>
      <c r="D33" s="70"/>
      <c r="E33" s="108" t="s">
        <v>479</v>
      </c>
      <c r="F33" s="158" t="s">
        <v>480</v>
      </c>
      <c r="G33" s="134"/>
      <c r="I33" s="111" t="s">
        <v>481</v>
      </c>
    </row>
    <row r="34" spans="2:9" s="37" customFormat="1" ht="26.25" customHeight="1" x14ac:dyDescent="0.2">
      <c r="B34" s="107"/>
      <c r="C34" s="82"/>
      <c r="D34" s="70"/>
      <c r="E34" s="108" t="s">
        <v>106</v>
      </c>
      <c r="F34" s="158" t="s">
        <v>313</v>
      </c>
      <c r="G34" s="134" t="s">
        <v>318</v>
      </c>
      <c r="I34" s="111" t="s">
        <v>112</v>
      </c>
    </row>
    <row r="35" spans="2:9" s="37" customFormat="1" ht="26.25" customHeight="1" x14ac:dyDescent="0.2">
      <c r="B35" s="107">
        <v>14</v>
      </c>
      <c r="C35" s="82"/>
      <c r="D35" s="70"/>
      <c r="E35" s="108" t="s">
        <v>76</v>
      </c>
      <c r="F35" s="158" t="s">
        <v>302</v>
      </c>
      <c r="G35" s="134" t="s">
        <v>118</v>
      </c>
      <c r="I35" s="111"/>
    </row>
    <row r="36" spans="2:9" s="37" customFormat="1" ht="26.25" customHeight="1" x14ac:dyDescent="0.2">
      <c r="B36" s="107">
        <v>15</v>
      </c>
      <c r="C36" s="82"/>
      <c r="D36" s="70"/>
      <c r="E36" s="108" t="s">
        <v>77</v>
      </c>
      <c r="F36" s="158" t="s">
        <v>313</v>
      </c>
      <c r="G36" s="134" t="s">
        <v>348</v>
      </c>
      <c r="I36" s="111" t="s">
        <v>126</v>
      </c>
    </row>
    <row r="37" spans="2:9" s="37" customFormat="1" ht="26.25" customHeight="1" x14ac:dyDescent="0.2">
      <c r="B37" s="107">
        <v>16</v>
      </c>
      <c r="C37" s="82"/>
      <c r="D37" s="70"/>
      <c r="E37" s="108" t="s">
        <v>296</v>
      </c>
      <c r="F37" s="158" t="s">
        <v>300</v>
      </c>
      <c r="G37" s="134" t="s">
        <v>299</v>
      </c>
      <c r="I37" s="111"/>
    </row>
    <row r="38" spans="2:9" s="37" customFormat="1" ht="26.25" customHeight="1" x14ac:dyDescent="0.2">
      <c r="B38" s="107">
        <v>17</v>
      </c>
      <c r="C38" s="82"/>
      <c r="D38" s="70"/>
      <c r="E38" s="108" t="s">
        <v>129</v>
      </c>
      <c r="F38" s="158" t="s">
        <v>310</v>
      </c>
      <c r="G38" s="134" t="s">
        <v>110</v>
      </c>
      <c r="I38" s="111"/>
    </row>
    <row r="39" spans="2:9" s="37" customFormat="1" ht="26.25" customHeight="1" x14ac:dyDescent="0.2">
      <c r="B39" s="107">
        <v>18</v>
      </c>
      <c r="C39" s="82"/>
      <c r="D39" s="70"/>
      <c r="E39" s="108" t="s">
        <v>34</v>
      </c>
      <c r="F39" s="158" t="s">
        <v>351</v>
      </c>
      <c r="G39" s="134"/>
      <c r="I39" s="111" t="s">
        <v>78</v>
      </c>
    </row>
    <row r="40" spans="2:9" s="37" customFormat="1" ht="26.25" customHeight="1" x14ac:dyDescent="0.2">
      <c r="B40" s="107"/>
      <c r="C40" s="82"/>
      <c r="D40" s="70"/>
      <c r="E40" s="108" t="s">
        <v>295</v>
      </c>
      <c r="F40" s="158" t="s">
        <v>304</v>
      </c>
      <c r="G40" s="134" t="s">
        <v>315</v>
      </c>
      <c r="I40" s="111"/>
    </row>
    <row r="41" spans="2:9" s="37" customFormat="1" ht="26.25" customHeight="1" x14ac:dyDescent="0.2">
      <c r="B41" s="107"/>
      <c r="C41" s="82"/>
      <c r="D41" s="70"/>
      <c r="E41" s="108" t="s">
        <v>408</v>
      </c>
      <c r="F41" s="158" t="s">
        <v>451</v>
      </c>
      <c r="G41" s="134" t="s">
        <v>409</v>
      </c>
      <c r="I41" s="111"/>
    </row>
    <row r="42" spans="2:9" s="37" customFormat="1" ht="26.25" customHeight="1" x14ac:dyDescent="0.2">
      <c r="B42" s="107"/>
      <c r="C42" s="82"/>
      <c r="D42" s="70"/>
      <c r="E42" s="108" t="s">
        <v>314</v>
      </c>
      <c r="F42" s="158" t="s">
        <v>450</v>
      </c>
      <c r="G42" s="134" t="s">
        <v>452</v>
      </c>
      <c r="I42" s="111"/>
    </row>
    <row r="43" spans="2:9" s="37" customFormat="1" ht="26.25" customHeight="1" x14ac:dyDescent="0.2">
      <c r="B43" s="107"/>
      <c r="C43" s="82"/>
      <c r="D43" s="70"/>
      <c r="E43" s="108" t="s">
        <v>37</v>
      </c>
      <c r="F43" s="158" t="s">
        <v>309</v>
      </c>
      <c r="G43" s="134" t="s">
        <v>449</v>
      </c>
      <c r="I43" s="111"/>
    </row>
    <row r="44" spans="2:9" s="37" customFormat="1" ht="26.25" customHeight="1" x14ac:dyDescent="0.2">
      <c r="B44" s="107"/>
      <c r="C44" s="82"/>
      <c r="D44" s="70"/>
      <c r="E44" s="108" t="s">
        <v>79</v>
      </c>
      <c r="F44" s="158" t="s">
        <v>352</v>
      </c>
      <c r="G44" s="134" t="s">
        <v>109</v>
      </c>
      <c r="I44" s="111"/>
    </row>
    <row r="45" spans="2:9" s="37" customFormat="1" ht="26.25" customHeight="1" x14ac:dyDescent="0.2">
      <c r="B45" s="107"/>
      <c r="C45" s="82"/>
      <c r="D45" s="70"/>
      <c r="E45" s="108" t="s">
        <v>36</v>
      </c>
      <c r="F45" s="158" t="s">
        <v>301</v>
      </c>
      <c r="G45" s="134" t="s">
        <v>543</v>
      </c>
      <c r="I45" s="111"/>
    </row>
    <row r="46" spans="2:9" s="37" customFormat="1" ht="26.25" customHeight="1" x14ac:dyDescent="0.2">
      <c r="B46" s="107"/>
      <c r="C46" s="82"/>
      <c r="D46" s="70"/>
      <c r="E46" s="108" t="s">
        <v>491</v>
      </c>
      <c r="F46" s="158" t="s">
        <v>504</v>
      </c>
      <c r="G46" s="134" t="s">
        <v>492</v>
      </c>
      <c r="I46" s="111"/>
    </row>
    <row r="47" spans="2:9" s="37" customFormat="1" ht="26.25" customHeight="1" x14ac:dyDescent="0.2">
      <c r="B47" s="107"/>
      <c r="C47" s="82"/>
      <c r="D47" s="70"/>
      <c r="E47" s="108" t="s">
        <v>2</v>
      </c>
      <c r="F47" s="158" t="s">
        <v>308</v>
      </c>
      <c r="G47" s="134" t="s">
        <v>125</v>
      </c>
      <c r="I47" s="111"/>
    </row>
    <row r="48" spans="2:9" s="37" customFormat="1" ht="26.25" customHeight="1" x14ac:dyDescent="0.2">
      <c r="B48" s="367" t="s">
        <v>83</v>
      </c>
      <c r="C48" s="368"/>
      <c r="D48" s="57"/>
      <c r="E48" s="108" t="s">
        <v>297</v>
      </c>
      <c r="F48" s="158" t="s">
        <v>305</v>
      </c>
      <c r="G48" s="134" t="s">
        <v>298</v>
      </c>
      <c r="I48" s="111"/>
    </row>
    <row r="49" spans="1:9" s="37" customFormat="1" ht="26.25" customHeight="1" x14ac:dyDescent="0.2">
      <c r="B49" s="112"/>
      <c r="C49" s="113"/>
      <c r="D49" s="70"/>
      <c r="E49" s="108"/>
      <c r="F49" s="159"/>
      <c r="G49" s="110"/>
      <c r="I49" s="111"/>
    </row>
    <row r="50" spans="1:9" s="37" customFormat="1" ht="26.25" customHeight="1" x14ac:dyDescent="0.2">
      <c r="B50" s="112"/>
      <c r="C50" s="113"/>
      <c r="D50" s="70"/>
      <c r="E50" s="108"/>
      <c r="F50" s="159"/>
      <c r="G50" s="110"/>
      <c r="I50" s="111"/>
    </row>
    <row r="51" spans="1:9" s="37" customFormat="1" ht="26.25" customHeight="1" x14ac:dyDescent="0.2">
      <c r="B51" s="367" t="s">
        <v>31</v>
      </c>
      <c r="C51" s="368"/>
      <c r="D51" s="57"/>
      <c r="E51" s="108"/>
      <c r="F51" s="159"/>
      <c r="G51" s="110"/>
      <c r="I51" s="111"/>
    </row>
    <row r="52" spans="1:9" s="37" customFormat="1" ht="26.25" customHeight="1" thickBot="1" x14ac:dyDescent="0.25">
      <c r="B52" s="112"/>
      <c r="C52" s="113"/>
      <c r="D52" s="70"/>
      <c r="E52" s="108"/>
      <c r="F52" s="109"/>
      <c r="G52" s="110"/>
      <c r="I52" s="150"/>
    </row>
    <row r="53" spans="1:9" s="37" customFormat="1" ht="26.25" customHeight="1" x14ac:dyDescent="0.2">
      <c r="B53" s="367" t="s">
        <v>32</v>
      </c>
      <c r="C53" s="368"/>
      <c r="D53" s="70"/>
      <c r="E53" s="71"/>
      <c r="F53" s="70"/>
      <c r="G53" s="70"/>
      <c r="H53" s="40"/>
      <c r="I53" s="70"/>
    </row>
    <row r="54" spans="1:9" s="37" customFormat="1" ht="26.25" customHeight="1" x14ac:dyDescent="0.2">
      <c r="B54" s="125"/>
      <c r="C54" s="82"/>
      <c r="D54" s="70"/>
      <c r="E54" s="37" t="s">
        <v>52</v>
      </c>
      <c r="F54" s="40"/>
      <c r="H54" s="40"/>
    </row>
    <row r="55" spans="1:9" s="37" customFormat="1" ht="26.25" customHeight="1" x14ac:dyDescent="0.2">
      <c r="B55" s="112"/>
      <c r="C55" s="113"/>
      <c r="D55" s="70"/>
      <c r="E55" s="66"/>
      <c r="F55" s="43"/>
      <c r="H55" s="40"/>
    </row>
    <row r="56" spans="1:9" s="37" customFormat="1" ht="26.25" customHeight="1" x14ac:dyDescent="0.2">
      <c r="B56" s="367" t="s">
        <v>84</v>
      </c>
      <c r="C56" s="368"/>
      <c r="D56" s="70"/>
      <c r="E56" s="65"/>
      <c r="F56" s="42"/>
      <c r="G56" s="41"/>
      <c r="H56" s="40"/>
      <c r="I56" s="41"/>
    </row>
    <row r="57" spans="1:9" s="37" customFormat="1" ht="26.25" customHeight="1" x14ac:dyDescent="0.2">
      <c r="B57" s="112"/>
      <c r="C57" s="82"/>
      <c r="D57" s="57"/>
      <c r="E57" s="66"/>
      <c r="F57" s="43"/>
      <c r="H57" s="40"/>
    </row>
    <row r="58" spans="1:9" s="37" customFormat="1" ht="26.25" customHeight="1" x14ac:dyDescent="0.2">
      <c r="B58" s="112"/>
      <c r="C58" s="113"/>
      <c r="D58" s="70"/>
      <c r="E58" s="66"/>
      <c r="F58" s="43"/>
      <c r="H58" s="40"/>
    </row>
    <row r="59" spans="1:9" x14ac:dyDescent="0.2">
      <c r="A59" s="56"/>
      <c r="B59" s="57"/>
      <c r="C59" s="57"/>
    </row>
    <row r="60" spans="1:9" x14ac:dyDescent="0.2">
      <c r="A60" s="56"/>
      <c r="B60" s="57"/>
      <c r="C60" s="57"/>
    </row>
    <row r="62" spans="1:9" x14ac:dyDescent="0.2">
      <c r="B62" s="65"/>
      <c r="C62" s="65"/>
    </row>
  </sheetData>
  <mergeCells count="5">
    <mergeCell ref="B56:C56"/>
    <mergeCell ref="B6:F6"/>
    <mergeCell ref="B48:C48"/>
    <mergeCell ref="B51:C51"/>
    <mergeCell ref="B53:C53"/>
  </mergeCells>
  <phoneticPr fontId="0" type="noConversion"/>
  <printOptions horizontalCentered="1" verticalCentered="1"/>
  <pageMargins left="0.19685039370078741" right="0.15748031496062992" top="0.19685039370078741" bottom="0.15748031496062992" header="0.31496062992125984" footer="0.31496062992125984"/>
  <pageSetup paperSize="9" scale="5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41"/>
  <sheetViews>
    <sheetView workbookViewId="0">
      <selection activeCell="F25" sqref="F25"/>
    </sheetView>
  </sheetViews>
  <sheetFormatPr defaultRowHeight="12.75" x14ac:dyDescent="0.2"/>
  <cols>
    <col min="1" max="1" width="1.85546875" customWidth="1"/>
    <col min="2" max="2" width="19.85546875" customWidth="1"/>
    <col min="3" max="3" width="12.85546875" bestFit="1" customWidth="1"/>
    <col min="4" max="4" width="38.5703125" bestFit="1" customWidth="1"/>
    <col min="5" max="5" width="16.140625" customWidth="1"/>
    <col min="6" max="6" width="25.28515625" bestFit="1" customWidth="1"/>
    <col min="7" max="7" width="35.140625" customWidth="1"/>
  </cols>
  <sheetData>
    <row r="1" spans="2:7" ht="10.5" customHeight="1" x14ac:dyDescent="0.2"/>
    <row r="2" spans="2:7" s="154" customFormat="1" ht="15.75" x14ac:dyDescent="0.25">
      <c r="B2" s="153" t="s">
        <v>149</v>
      </c>
      <c r="C2" s="153" t="s">
        <v>53</v>
      </c>
      <c r="D2" s="153" t="s">
        <v>54</v>
      </c>
      <c r="E2" s="153" t="s">
        <v>55</v>
      </c>
      <c r="F2" s="153" t="s">
        <v>56</v>
      </c>
      <c r="G2" s="153" t="s">
        <v>57</v>
      </c>
    </row>
    <row r="3" spans="2:7" ht="13.5" x14ac:dyDescent="0.2">
      <c r="B3" s="98" t="s">
        <v>30</v>
      </c>
      <c r="C3" s="151" t="s">
        <v>168</v>
      </c>
      <c r="D3" s="151" t="s">
        <v>175</v>
      </c>
      <c r="E3" s="151">
        <v>3383784528</v>
      </c>
      <c r="F3" s="152" t="s">
        <v>176</v>
      </c>
      <c r="G3" s="151" t="s">
        <v>177</v>
      </c>
    </row>
    <row r="4" spans="2:7" ht="13.5" x14ac:dyDescent="0.2">
      <c r="B4" s="98" t="s">
        <v>148</v>
      </c>
      <c r="C4" s="151" t="s">
        <v>199</v>
      </c>
      <c r="D4" s="151" t="s">
        <v>240</v>
      </c>
      <c r="E4" s="151">
        <v>3474907965</v>
      </c>
      <c r="F4" s="151"/>
      <c r="G4" s="151" t="s">
        <v>238</v>
      </c>
    </row>
    <row r="5" spans="2:7" x14ac:dyDescent="0.2">
      <c r="B5" s="122"/>
      <c r="C5" s="151"/>
      <c r="D5" s="151"/>
      <c r="E5" s="151"/>
      <c r="F5" s="151"/>
      <c r="G5" s="151"/>
    </row>
    <row r="6" spans="2:7" ht="13.5" x14ac:dyDescent="0.2">
      <c r="B6" s="98" t="s">
        <v>26</v>
      </c>
      <c r="C6" s="151" t="s">
        <v>167</v>
      </c>
      <c r="D6" s="151" t="s">
        <v>217</v>
      </c>
      <c r="E6" s="151">
        <v>3333877980</v>
      </c>
      <c r="F6" s="152" t="s">
        <v>62</v>
      </c>
      <c r="G6" s="151" t="s">
        <v>218</v>
      </c>
    </row>
    <row r="7" spans="2:7" ht="13.5" x14ac:dyDescent="0.2">
      <c r="B7" s="98" t="s">
        <v>27</v>
      </c>
      <c r="C7" s="151" t="s">
        <v>169</v>
      </c>
      <c r="D7" s="151" t="s">
        <v>213</v>
      </c>
      <c r="E7" s="151">
        <v>3406617270</v>
      </c>
      <c r="F7" s="152" t="s">
        <v>58</v>
      </c>
      <c r="G7" s="151" t="s">
        <v>214</v>
      </c>
    </row>
    <row r="8" spans="2:7" ht="13.5" x14ac:dyDescent="0.2">
      <c r="B8" s="98" t="s">
        <v>86</v>
      </c>
      <c r="C8" s="151" t="s">
        <v>165</v>
      </c>
      <c r="D8" s="151" t="s">
        <v>210</v>
      </c>
      <c r="E8" s="151">
        <v>3461388454</v>
      </c>
      <c r="F8" s="152" t="s">
        <v>211</v>
      </c>
      <c r="G8" s="151" t="s">
        <v>212</v>
      </c>
    </row>
    <row r="9" spans="2:7" ht="13.5" x14ac:dyDescent="0.2">
      <c r="B9" s="98" t="s">
        <v>63</v>
      </c>
      <c r="C9" s="151" t="s">
        <v>164</v>
      </c>
      <c r="D9" s="151" t="s">
        <v>208</v>
      </c>
      <c r="E9" s="151">
        <v>3480067713</v>
      </c>
      <c r="F9" s="152" t="s">
        <v>66</v>
      </c>
      <c r="G9" s="151" t="s">
        <v>209</v>
      </c>
    </row>
    <row r="10" spans="2:7" ht="13.5" x14ac:dyDescent="0.2">
      <c r="B10" s="98" t="s">
        <v>61</v>
      </c>
      <c r="C10" s="151" t="s">
        <v>163</v>
      </c>
      <c r="D10" s="151" t="s">
        <v>205</v>
      </c>
      <c r="E10" s="151">
        <v>3497110166</v>
      </c>
      <c r="F10" s="152" t="s">
        <v>206</v>
      </c>
      <c r="G10" s="151" t="s">
        <v>207</v>
      </c>
    </row>
    <row r="11" spans="2:7" ht="13.5" x14ac:dyDescent="0.2">
      <c r="B11" s="98" t="s">
        <v>87</v>
      </c>
      <c r="C11" s="151" t="s">
        <v>170</v>
      </c>
      <c r="D11" s="151" t="s">
        <v>178</v>
      </c>
      <c r="E11" s="151">
        <v>3463781730</v>
      </c>
      <c r="F11" s="152" t="s">
        <v>179</v>
      </c>
      <c r="G11" s="151" t="s">
        <v>185</v>
      </c>
    </row>
    <row r="12" spans="2:7" ht="13.5" x14ac:dyDescent="0.2">
      <c r="B12" s="98" t="s">
        <v>174</v>
      </c>
      <c r="C12" s="151" t="s">
        <v>200</v>
      </c>
      <c r="D12" s="151" t="s">
        <v>226</v>
      </c>
      <c r="E12" s="151">
        <v>3407346706</v>
      </c>
      <c r="F12" s="151"/>
      <c r="G12" s="151" t="s">
        <v>227</v>
      </c>
    </row>
    <row r="13" spans="2:7" ht="13.5" x14ac:dyDescent="0.2">
      <c r="B13" s="98" t="s">
        <v>69</v>
      </c>
      <c r="C13" s="151" t="s">
        <v>162</v>
      </c>
      <c r="D13" s="151" t="s">
        <v>180</v>
      </c>
      <c r="E13" s="151">
        <v>3331327021</v>
      </c>
      <c r="F13" s="152" t="s">
        <v>181</v>
      </c>
      <c r="G13" s="151" t="s">
        <v>182</v>
      </c>
    </row>
    <row r="14" spans="2:7" ht="13.5" x14ac:dyDescent="0.2">
      <c r="B14" s="98" t="s">
        <v>224</v>
      </c>
      <c r="C14" s="151" t="s">
        <v>228</v>
      </c>
      <c r="D14" s="151" t="s">
        <v>229</v>
      </c>
      <c r="E14" s="151">
        <v>3479503195</v>
      </c>
      <c r="F14" s="152" t="s">
        <v>230</v>
      </c>
      <c r="G14" s="151" t="s">
        <v>231</v>
      </c>
    </row>
    <row r="15" spans="2:7" ht="13.5" x14ac:dyDescent="0.2">
      <c r="B15" s="98" t="s">
        <v>142</v>
      </c>
      <c r="C15" s="151" t="s">
        <v>186</v>
      </c>
      <c r="D15" s="151" t="s">
        <v>183</v>
      </c>
      <c r="E15" s="151">
        <v>3478701308</v>
      </c>
      <c r="F15" s="152" t="s">
        <v>184</v>
      </c>
      <c r="G15" s="151" t="s">
        <v>187</v>
      </c>
    </row>
    <row r="16" spans="2:7" ht="13.5" x14ac:dyDescent="0.2">
      <c r="B16" s="98"/>
      <c r="C16" s="151"/>
      <c r="D16" s="151"/>
      <c r="E16" s="151"/>
      <c r="F16" s="151"/>
      <c r="G16" s="151"/>
    </row>
    <row r="17" spans="2:7" ht="13.5" x14ac:dyDescent="0.2">
      <c r="B17" s="98" t="s">
        <v>136</v>
      </c>
      <c r="C17" s="151" t="s">
        <v>161</v>
      </c>
      <c r="D17" s="151" t="s">
        <v>241</v>
      </c>
      <c r="E17" s="151">
        <v>3394299990</v>
      </c>
      <c r="F17" s="151"/>
      <c r="G17" s="151" t="s">
        <v>221</v>
      </c>
    </row>
    <row r="18" spans="2:7" ht="13.5" x14ac:dyDescent="0.2">
      <c r="B18" s="98" t="s">
        <v>143</v>
      </c>
      <c r="C18" s="151" t="s">
        <v>223</v>
      </c>
      <c r="D18" s="151" t="s">
        <v>237</v>
      </c>
      <c r="E18" s="151">
        <v>3336954548</v>
      </c>
      <c r="F18" s="151"/>
      <c r="G18" s="151" t="s">
        <v>236</v>
      </c>
    </row>
    <row r="19" spans="2:7" ht="13.5" x14ac:dyDescent="0.2">
      <c r="B19" s="98" t="s">
        <v>65</v>
      </c>
      <c r="C19" s="151" t="s">
        <v>166</v>
      </c>
      <c r="D19" s="151" t="s">
        <v>216</v>
      </c>
      <c r="E19" s="151">
        <v>3397419773</v>
      </c>
      <c r="F19" s="152" t="s">
        <v>219</v>
      </c>
      <c r="G19" s="151" t="s">
        <v>220</v>
      </c>
    </row>
    <row r="20" spans="2:7" ht="13.5" x14ac:dyDescent="0.2">
      <c r="B20" s="98" t="s">
        <v>60</v>
      </c>
      <c r="C20" s="151" t="s">
        <v>160</v>
      </c>
      <c r="D20" s="151" t="s">
        <v>188</v>
      </c>
      <c r="E20" s="151">
        <v>3356988924</v>
      </c>
      <c r="F20" s="152" t="s">
        <v>235</v>
      </c>
      <c r="G20" s="151" t="s">
        <v>189</v>
      </c>
    </row>
    <row r="21" spans="2:7" ht="13.5" x14ac:dyDescent="0.2">
      <c r="B21" s="98" t="s">
        <v>88</v>
      </c>
      <c r="C21" s="151" t="s">
        <v>159</v>
      </c>
      <c r="D21" s="151" t="s">
        <v>190</v>
      </c>
      <c r="E21" s="151">
        <v>3497110226</v>
      </c>
      <c r="F21" s="152" t="s">
        <v>191</v>
      </c>
      <c r="G21" s="151" t="s">
        <v>192</v>
      </c>
    </row>
    <row r="22" spans="2:7" ht="13.5" x14ac:dyDescent="0.2">
      <c r="B22" s="98" t="s">
        <v>68</v>
      </c>
      <c r="C22" s="151" t="s">
        <v>158</v>
      </c>
      <c r="D22" s="151" t="s">
        <v>232</v>
      </c>
      <c r="E22" s="151">
        <v>3479077250</v>
      </c>
      <c r="F22" s="152" t="s">
        <v>234</v>
      </c>
      <c r="G22" s="151" t="s">
        <v>215</v>
      </c>
    </row>
    <row r="23" spans="2:7" ht="13.5" x14ac:dyDescent="0.2">
      <c r="B23" s="98" t="s">
        <v>29</v>
      </c>
      <c r="C23" s="151" t="s">
        <v>157</v>
      </c>
      <c r="D23" s="151" t="s">
        <v>193</v>
      </c>
      <c r="E23" s="151">
        <v>3472574660</v>
      </c>
      <c r="F23" s="152" t="s">
        <v>194</v>
      </c>
      <c r="G23" s="151" t="s">
        <v>195</v>
      </c>
    </row>
    <row r="24" spans="2:7" ht="13.5" x14ac:dyDescent="0.2">
      <c r="B24" s="98" t="s">
        <v>488</v>
      </c>
      <c r="C24" s="151" t="s">
        <v>489</v>
      </c>
      <c r="D24" s="151" t="s">
        <v>490</v>
      </c>
      <c r="E24" s="151">
        <v>3356694903</v>
      </c>
      <c r="F24" s="152"/>
      <c r="G24" s="151">
        <v>2.5</v>
      </c>
    </row>
    <row r="25" spans="2:7" ht="13.5" x14ac:dyDescent="0.2">
      <c r="B25" s="98" t="s">
        <v>144</v>
      </c>
      <c r="C25" s="151" t="s">
        <v>171</v>
      </c>
      <c r="D25" s="151" t="s">
        <v>196</v>
      </c>
      <c r="E25" s="151">
        <v>3478855204</v>
      </c>
      <c r="F25" s="152" t="s">
        <v>197</v>
      </c>
      <c r="G25" s="151" t="s">
        <v>198</v>
      </c>
    </row>
    <row r="26" spans="2:7" ht="13.5" x14ac:dyDescent="0.2">
      <c r="B26" s="98"/>
      <c r="C26" s="151"/>
      <c r="D26" s="151"/>
      <c r="E26" s="151"/>
      <c r="F26" s="151"/>
      <c r="G26" s="151"/>
    </row>
    <row r="27" spans="2:7" ht="13.5" x14ac:dyDescent="0.2">
      <c r="B27" s="98" t="s">
        <v>64</v>
      </c>
      <c r="C27" s="151" t="s">
        <v>156</v>
      </c>
      <c r="D27" s="151" t="s">
        <v>201</v>
      </c>
      <c r="E27" s="151">
        <v>3389492689</v>
      </c>
      <c r="F27" s="152" t="s">
        <v>67</v>
      </c>
      <c r="G27" s="151" t="s">
        <v>202</v>
      </c>
    </row>
    <row r="28" spans="2:7" ht="13.5" x14ac:dyDescent="0.2">
      <c r="B28" s="98" t="s">
        <v>455</v>
      </c>
      <c r="C28" s="151" t="s">
        <v>456</v>
      </c>
      <c r="D28" s="151" t="s">
        <v>458</v>
      </c>
      <c r="E28" s="151">
        <v>3345637135</v>
      </c>
      <c r="F28" s="152"/>
      <c r="G28" s="170" t="s">
        <v>459</v>
      </c>
    </row>
    <row r="29" spans="2:7" ht="13.5" x14ac:dyDescent="0.2">
      <c r="B29" s="98" t="s">
        <v>28</v>
      </c>
      <c r="C29" s="151" t="s">
        <v>155</v>
      </c>
      <c r="D29" s="151" t="s">
        <v>203</v>
      </c>
      <c r="E29" s="151">
        <v>3382954060</v>
      </c>
      <c r="F29" s="151"/>
      <c r="G29" s="151" t="s">
        <v>204</v>
      </c>
    </row>
    <row r="30" spans="2:7" ht="13.5" x14ac:dyDescent="0.2">
      <c r="B30" s="98" t="s">
        <v>407</v>
      </c>
      <c r="C30" s="151" t="s">
        <v>457</v>
      </c>
      <c r="D30" s="151" t="s">
        <v>411</v>
      </c>
      <c r="E30" s="151">
        <v>3491163593</v>
      </c>
      <c r="F30" s="151"/>
      <c r="G30" s="151" t="s">
        <v>412</v>
      </c>
    </row>
    <row r="31" spans="2:7" ht="13.5" x14ac:dyDescent="0.2">
      <c r="B31" s="98" t="s">
        <v>1</v>
      </c>
      <c r="C31" s="151" t="s">
        <v>154</v>
      </c>
      <c r="D31" s="151" t="s">
        <v>239</v>
      </c>
      <c r="E31" s="151">
        <v>3494433124</v>
      </c>
      <c r="F31" s="152" t="s">
        <v>233</v>
      </c>
      <c r="G31" s="151" t="s">
        <v>222</v>
      </c>
    </row>
    <row r="32" spans="2:7" ht="13.5" x14ac:dyDescent="0.2">
      <c r="B32" s="98"/>
      <c r="C32" s="151"/>
      <c r="D32" s="151"/>
      <c r="E32" s="151"/>
      <c r="F32" s="151"/>
      <c r="G32" s="151"/>
    </row>
    <row r="33" spans="2:7" ht="13.5" x14ac:dyDescent="0.2">
      <c r="B33" s="98" t="s">
        <v>0</v>
      </c>
      <c r="C33" s="151" t="s">
        <v>150</v>
      </c>
      <c r="D33" s="151" t="s">
        <v>153</v>
      </c>
      <c r="E33" s="151">
        <v>3490879618</v>
      </c>
      <c r="F33" s="152" t="s">
        <v>151</v>
      </c>
      <c r="G33" s="151" t="s">
        <v>152</v>
      </c>
    </row>
    <row r="34" spans="2:7" x14ac:dyDescent="0.2">
      <c r="B34" s="151"/>
      <c r="C34" s="151"/>
      <c r="D34" s="151"/>
      <c r="E34" s="151"/>
      <c r="F34" s="151"/>
      <c r="G34" s="151"/>
    </row>
    <row r="35" spans="2:7" x14ac:dyDescent="0.2">
      <c r="B35" s="151"/>
      <c r="C35" s="151"/>
      <c r="D35" s="151"/>
      <c r="E35" s="151"/>
      <c r="F35" s="151"/>
      <c r="G35" s="151"/>
    </row>
    <row r="36" spans="2:7" x14ac:dyDescent="0.2">
      <c r="B36" s="151"/>
      <c r="C36" s="151"/>
      <c r="D36" s="151"/>
      <c r="E36" s="151"/>
      <c r="F36" s="151"/>
      <c r="G36" s="151"/>
    </row>
    <row r="37" spans="2:7" x14ac:dyDescent="0.2">
      <c r="B37" s="151"/>
      <c r="C37" s="151"/>
      <c r="D37" s="151"/>
      <c r="E37" s="151"/>
      <c r="F37" s="151"/>
      <c r="G37" s="151"/>
    </row>
    <row r="38" spans="2:7" x14ac:dyDescent="0.2">
      <c r="B38" s="151"/>
      <c r="C38" s="151"/>
      <c r="D38" s="151"/>
      <c r="E38" s="151"/>
      <c r="F38" s="151"/>
      <c r="G38" s="151"/>
    </row>
    <row r="39" spans="2:7" x14ac:dyDescent="0.2">
      <c r="B39" s="151"/>
      <c r="C39" s="151"/>
      <c r="D39" s="151"/>
      <c r="E39" s="151"/>
      <c r="F39" s="151"/>
      <c r="G39" s="151"/>
    </row>
    <row r="40" spans="2:7" x14ac:dyDescent="0.2">
      <c r="B40" s="151"/>
      <c r="C40" s="151"/>
      <c r="D40" s="151"/>
      <c r="E40" s="151"/>
      <c r="F40" s="151"/>
      <c r="G40" s="151"/>
    </row>
    <row r="41" spans="2:7" x14ac:dyDescent="0.2">
      <c r="B41" s="151"/>
      <c r="C41" s="151"/>
      <c r="D41" s="151"/>
      <c r="E41" s="151"/>
      <c r="F41" s="151"/>
      <c r="G41" s="151"/>
    </row>
  </sheetData>
  <phoneticPr fontId="25" type="noConversion"/>
  <hyperlinks>
    <hyperlink ref="F33" r:id="rId1"/>
    <hyperlink ref="F3" r:id="rId2"/>
    <hyperlink ref="F11" r:id="rId3"/>
    <hyperlink ref="F14" r:id="rId4"/>
    <hyperlink ref="F15" r:id="rId5"/>
    <hyperlink ref="F21" r:id="rId6"/>
    <hyperlink ref="F23" r:id="rId7"/>
    <hyperlink ref="F25" r:id="rId8"/>
    <hyperlink ref="F27" r:id="rId9"/>
    <hyperlink ref="F10" r:id="rId10"/>
    <hyperlink ref="F9" r:id="rId11"/>
    <hyperlink ref="F8" r:id="rId12"/>
    <hyperlink ref="F7" r:id="rId13"/>
    <hyperlink ref="F6" r:id="rId14"/>
    <hyperlink ref="F19" r:id="rId15"/>
    <hyperlink ref="F13" r:id="rId16"/>
    <hyperlink ref="F31" r:id="rId17"/>
    <hyperlink ref="F22" r:id="rId18"/>
    <hyperlink ref="F20" r:id="rId19"/>
  </hyperlinks>
  <pageMargins left="0" right="0" top="0" bottom="0" header="0.31496062992125984" footer="0.31496062992125984"/>
  <pageSetup paperSize="9" orientation="landscape"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3"/>
  <sheetViews>
    <sheetView workbookViewId="0">
      <selection activeCell="H3" sqref="H3"/>
    </sheetView>
  </sheetViews>
  <sheetFormatPr defaultRowHeight="12.75" x14ac:dyDescent="0.2"/>
  <cols>
    <col min="2" max="2" width="30" bestFit="1" customWidth="1"/>
    <col min="3" max="3" width="8.140625" bestFit="1" customWidth="1"/>
    <col min="4" max="4" width="8.5703125" bestFit="1" customWidth="1"/>
    <col min="5" max="5" width="15" bestFit="1" customWidth="1"/>
    <col min="6" max="6" width="12" bestFit="1" customWidth="1"/>
    <col min="7" max="7" width="10.28515625" bestFit="1" customWidth="1"/>
  </cols>
  <sheetData>
    <row r="2" spans="2:7" x14ac:dyDescent="0.2">
      <c r="B2" s="130" t="s">
        <v>90</v>
      </c>
      <c r="C2" s="130" t="s">
        <v>91</v>
      </c>
      <c r="D2" s="130" t="s">
        <v>93</v>
      </c>
      <c r="E2" s="130" t="s">
        <v>94</v>
      </c>
      <c r="F2" s="130" t="s">
        <v>95</v>
      </c>
      <c r="G2" s="130" t="s">
        <v>96</v>
      </c>
    </row>
    <row r="3" spans="2:7" x14ac:dyDescent="0.2">
      <c r="B3" s="129"/>
      <c r="C3" s="129"/>
      <c r="D3" s="129"/>
      <c r="E3" s="129"/>
      <c r="F3" s="129"/>
      <c r="G3" s="129"/>
    </row>
    <row r="4" spans="2:7" x14ac:dyDescent="0.2">
      <c r="B4" s="129" t="s">
        <v>89</v>
      </c>
      <c r="C4" s="129" t="s">
        <v>92</v>
      </c>
      <c r="D4" s="129">
        <v>19</v>
      </c>
      <c r="E4" s="129">
        <v>18</v>
      </c>
      <c r="F4" s="129">
        <v>19</v>
      </c>
      <c r="G4" s="131" t="s">
        <v>97</v>
      </c>
    </row>
    <row r="5" spans="2:7" x14ac:dyDescent="0.2">
      <c r="B5" s="129" t="s">
        <v>98</v>
      </c>
      <c r="C5" s="129" t="s">
        <v>99</v>
      </c>
      <c r="D5" s="129">
        <v>17</v>
      </c>
      <c r="E5" s="129">
        <v>18</v>
      </c>
      <c r="F5" s="129">
        <v>16</v>
      </c>
      <c r="G5" s="129" t="s">
        <v>97</v>
      </c>
    </row>
    <row r="6" spans="2:7" x14ac:dyDescent="0.2">
      <c r="B6" s="129" t="s">
        <v>100</v>
      </c>
      <c r="C6" s="129" t="s">
        <v>99</v>
      </c>
      <c r="D6" s="129">
        <v>20</v>
      </c>
      <c r="E6" s="129">
        <v>19</v>
      </c>
      <c r="F6" s="129">
        <v>12</v>
      </c>
      <c r="G6" s="129" t="s">
        <v>101</v>
      </c>
    </row>
    <row r="7" spans="2:7" x14ac:dyDescent="0.2">
      <c r="B7" s="129" t="s">
        <v>102</v>
      </c>
      <c r="C7" s="129" t="s">
        <v>99</v>
      </c>
      <c r="D7" s="129">
        <v>21</v>
      </c>
      <c r="E7" s="129">
        <v>18</v>
      </c>
      <c r="F7" s="129">
        <v>16</v>
      </c>
      <c r="G7" s="131" t="s">
        <v>97</v>
      </c>
    </row>
    <row r="8" spans="2:7" x14ac:dyDescent="0.2">
      <c r="B8" s="129" t="s">
        <v>103</v>
      </c>
      <c r="C8" s="129" t="s">
        <v>99</v>
      </c>
      <c r="D8" s="129">
        <v>21</v>
      </c>
      <c r="E8" s="129">
        <v>16</v>
      </c>
      <c r="F8" s="129">
        <v>16</v>
      </c>
      <c r="G8" s="129" t="s">
        <v>97</v>
      </c>
    </row>
    <row r="9" spans="2:7" x14ac:dyDescent="0.2">
      <c r="B9" s="172" t="s">
        <v>499</v>
      </c>
      <c r="C9" s="129" t="s">
        <v>99</v>
      </c>
      <c r="D9" s="129"/>
      <c r="E9" s="129"/>
      <c r="F9" s="129"/>
      <c r="G9" s="129" t="s">
        <v>97</v>
      </c>
    </row>
    <row r="10" spans="2:7" x14ac:dyDescent="0.2">
      <c r="B10" s="129" t="s">
        <v>108</v>
      </c>
      <c r="C10" s="129" t="s">
        <v>92</v>
      </c>
      <c r="D10" s="129">
        <v>21</v>
      </c>
      <c r="E10" s="129">
        <v>21</v>
      </c>
      <c r="F10" s="129">
        <v>21</v>
      </c>
      <c r="G10" s="129" t="s">
        <v>97</v>
      </c>
    </row>
    <row r="15" spans="2:7" x14ac:dyDescent="0.2">
      <c r="B15" s="130" t="s">
        <v>363</v>
      </c>
      <c r="C15" s="130" t="s">
        <v>364</v>
      </c>
    </row>
    <row r="16" spans="2:7" x14ac:dyDescent="0.2">
      <c r="B16" s="129" t="s">
        <v>362</v>
      </c>
      <c r="C16" s="129" t="s">
        <v>365</v>
      </c>
      <c r="D16" s="370"/>
      <c r="E16" s="371"/>
      <c r="F16" s="371"/>
      <c r="G16" s="371"/>
    </row>
    <row r="17" spans="2:7" x14ac:dyDescent="0.2">
      <c r="B17" s="129" t="s">
        <v>367</v>
      </c>
      <c r="C17" s="129" t="s">
        <v>365</v>
      </c>
      <c r="D17" s="372" t="s">
        <v>422</v>
      </c>
      <c r="E17" s="371"/>
      <c r="F17" s="371"/>
      <c r="G17" s="371"/>
    </row>
    <row r="18" spans="2:7" x14ac:dyDescent="0.2">
      <c r="B18" s="129" t="s">
        <v>368</v>
      </c>
      <c r="C18" s="129" t="s">
        <v>365</v>
      </c>
      <c r="D18" s="370" t="s">
        <v>393</v>
      </c>
      <c r="E18" s="371"/>
      <c r="F18" s="371"/>
      <c r="G18" s="371"/>
    </row>
    <row r="19" spans="2:7" x14ac:dyDescent="0.2">
      <c r="B19" s="129" t="s">
        <v>116</v>
      </c>
      <c r="C19" s="129" t="s">
        <v>365</v>
      </c>
      <c r="D19" s="372" t="s">
        <v>472</v>
      </c>
      <c r="E19" s="371"/>
      <c r="F19" s="371"/>
      <c r="G19" s="371"/>
    </row>
    <row r="20" spans="2:7" x14ac:dyDescent="0.2">
      <c r="B20" s="129" t="s">
        <v>141</v>
      </c>
      <c r="C20" s="129" t="s">
        <v>366</v>
      </c>
      <c r="D20" s="370" t="s">
        <v>453</v>
      </c>
      <c r="E20" s="371"/>
      <c r="F20" s="371"/>
      <c r="G20" s="371"/>
    </row>
    <row r="21" spans="2:7" x14ac:dyDescent="0.2">
      <c r="B21" s="129" t="s">
        <v>369</v>
      </c>
      <c r="C21" s="129" t="s">
        <v>370</v>
      </c>
      <c r="D21" s="370" t="s">
        <v>394</v>
      </c>
      <c r="E21" s="371"/>
      <c r="F21" s="371"/>
      <c r="G21" s="371"/>
    </row>
    <row r="22" spans="2:7" x14ac:dyDescent="0.2">
      <c r="B22" s="129" t="s">
        <v>371</v>
      </c>
      <c r="C22" s="129" t="s">
        <v>373</v>
      </c>
      <c r="D22" s="370" t="s">
        <v>395</v>
      </c>
      <c r="E22" s="371"/>
      <c r="F22" s="371"/>
      <c r="G22" s="371"/>
    </row>
    <row r="23" spans="2:7" x14ac:dyDescent="0.2">
      <c r="B23" s="129" t="s">
        <v>372</v>
      </c>
      <c r="C23" s="129" t="s">
        <v>373</v>
      </c>
      <c r="D23" s="370" t="s">
        <v>454</v>
      </c>
      <c r="E23" s="371"/>
      <c r="F23" s="371"/>
      <c r="G23" s="371"/>
    </row>
  </sheetData>
  <mergeCells count="8">
    <mergeCell ref="D22:G22"/>
    <mergeCell ref="D23:G23"/>
    <mergeCell ref="D16:G16"/>
    <mergeCell ref="D17:G17"/>
    <mergeCell ref="D18:G18"/>
    <mergeCell ref="D19:G19"/>
    <mergeCell ref="D20:G20"/>
    <mergeCell ref="D21:G21"/>
  </mergeCells>
  <phoneticPr fontId="2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D1:L51"/>
  <sheetViews>
    <sheetView workbookViewId="0">
      <selection activeCell="D2" sqref="D2:F2"/>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373" t="s">
        <v>244</v>
      </c>
      <c r="E2" s="374"/>
      <c r="F2" s="375"/>
    </row>
    <row r="4" spans="4:12" ht="14.25" customHeight="1" x14ac:dyDescent="0.2">
      <c r="J4" s="98"/>
      <c r="K4" s="166" t="s">
        <v>30</v>
      </c>
      <c r="L4" s="151" t="s">
        <v>252</v>
      </c>
    </row>
    <row r="5" spans="4:12" ht="13.5" x14ac:dyDescent="0.2">
      <c r="J5" s="98"/>
      <c r="K5" s="167"/>
      <c r="L5" s="151"/>
    </row>
    <row r="6" spans="4:12" ht="13.5" x14ac:dyDescent="0.2">
      <c r="J6" s="118"/>
      <c r="K6" s="168" t="s">
        <v>65</v>
      </c>
      <c r="L6" s="151" t="s">
        <v>249</v>
      </c>
    </row>
    <row r="7" spans="4:12" ht="13.5" x14ac:dyDescent="0.2">
      <c r="J7" s="98"/>
      <c r="K7" s="166" t="s">
        <v>27</v>
      </c>
      <c r="L7" s="151" t="s">
        <v>250</v>
      </c>
    </row>
    <row r="8" spans="4:12" ht="13.5" x14ac:dyDescent="0.2">
      <c r="J8" s="98"/>
      <c r="K8" s="166" t="s">
        <v>86</v>
      </c>
      <c r="L8" s="151" t="s">
        <v>251</v>
      </c>
    </row>
    <row r="9" spans="4:12" ht="13.5" x14ac:dyDescent="0.2">
      <c r="J9" s="98"/>
      <c r="K9" s="166" t="s">
        <v>63</v>
      </c>
      <c r="L9" s="151" t="s">
        <v>256</v>
      </c>
    </row>
    <row r="10" spans="4:12" ht="13.5" x14ac:dyDescent="0.2">
      <c r="J10" s="98"/>
      <c r="K10" s="166" t="s">
        <v>87</v>
      </c>
      <c r="L10" s="151" t="s">
        <v>255</v>
      </c>
    </row>
    <row r="11" spans="4:12" ht="13.5" x14ac:dyDescent="0.2">
      <c r="J11" s="98"/>
      <c r="K11" s="166" t="s">
        <v>69</v>
      </c>
      <c r="L11" s="151" t="s">
        <v>254</v>
      </c>
    </row>
    <row r="12" spans="4:12" ht="13.5" x14ac:dyDescent="0.2">
      <c r="J12" s="98"/>
      <c r="K12" s="166" t="s">
        <v>224</v>
      </c>
      <c r="L12" s="151" t="s">
        <v>253</v>
      </c>
    </row>
    <row r="13" spans="4:12" ht="13.5" x14ac:dyDescent="0.2">
      <c r="J13" s="98"/>
      <c r="K13" s="166" t="s">
        <v>142</v>
      </c>
      <c r="L13" s="155" t="s">
        <v>264</v>
      </c>
    </row>
    <row r="14" spans="4:12" ht="13.5" x14ac:dyDescent="0.2">
      <c r="J14" s="98"/>
      <c r="K14" s="166"/>
      <c r="L14" s="151"/>
    </row>
    <row r="15" spans="4:12" ht="13.5" x14ac:dyDescent="0.2">
      <c r="J15" s="98"/>
      <c r="K15" s="166" t="s">
        <v>143</v>
      </c>
      <c r="L15" s="155" t="s">
        <v>263</v>
      </c>
    </row>
    <row r="16" spans="4:12" ht="13.5" x14ac:dyDescent="0.2">
      <c r="J16" s="98"/>
      <c r="K16" s="166" t="s">
        <v>60</v>
      </c>
      <c r="L16" s="155" t="s">
        <v>265</v>
      </c>
    </row>
    <row r="17" spans="10:12" ht="13.5" x14ac:dyDescent="0.2">
      <c r="J17" s="98"/>
      <c r="K17" s="166" t="s">
        <v>88</v>
      </c>
      <c r="L17" s="151" t="s">
        <v>261</v>
      </c>
    </row>
    <row r="18" spans="10:12" ht="13.5" x14ac:dyDescent="0.2">
      <c r="J18" s="98"/>
      <c r="K18" s="166" t="s">
        <v>68</v>
      </c>
      <c r="L18" s="151" t="s">
        <v>260</v>
      </c>
    </row>
    <row r="19" spans="10:12" ht="13.5" x14ac:dyDescent="0.2">
      <c r="J19" s="98"/>
      <c r="K19" s="166" t="s">
        <v>29</v>
      </c>
      <c r="L19" s="151" t="s">
        <v>259</v>
      </c>
    </row>
    <row r="20" spans="10:12" ht="13.5" x14ac:dyDescent="0.2">
      <c r="J20" s="98"/>
      <c r="K20" s="166" t="s">
        <v>144</v>
      </c>
      <c r="L20" s="151" t="s">
        <v>257</v>
      </c>
    </row>
    <row r="21" spans="10:12" ht="13.5" x14ac:dyDescent="0.2">
      <c r="J21" s="98"/>
      <c r="K21" s="166"/>
      <c r="L21" s="151"/>
    </row>
    <row r="22" spans="10:12" ht="13.5" x14ac:dyDescent="0.2">
      <c r="J22" s="98"/>
      <c r="K22" s="166" t="s">
        <v>64</v>
      </c>
      <c r="L22" s="151" t="s">
        <v>258</v>
      </c>
    </row>
    <row r="23" spans="10:12" ht="13.5" x14ac:dyDescent="0.2">
      <c r="J23" s="98"/>
      <c r="K23" s="166" t="s">
        <v>28</v>
      </c>
      <c r="L23" s="151" t="s">
        <v>262</v>
      </c>
    </row>
    <row r="24" spans="10:12" ht="13.5" x14ac:dyDescent="0.2">
      <c r="J24" s="98"/>
      <c r="K24" s="166" t="s">
        <v>1</v>
      </c>
      <c r="L24" s="155" t="s">
        <v>268</v>
      </c>
    </row>
    <row r="25" spans="10:12" ht="13.5" x14ac:dyDescent="0.2">
      <c r="J25" s="98"/>
      <c r="K25" s="166"/>
      <c r="L25" s="151"/>
    </row>
    <row r="26" spans="10:12" ht="13.5" x14ac:dyDescent="0.2">
      <c r="J26" s="98" t="s">
        <v>80</v>
      </c>
      <c r="K26" s="169" t="s">
        <v>0</v>
      </c>
      <c r="L26" s="151"/>
    </row>
    <row r="27" spans="10:12" x14ac:dyDescent="0.2">
      <c r="J27" s="376" t="s">
        <v>266</v>
      </c>
      <c r="K27" s="377"/>
      <c r="L27" s="378"/>
    </row>
    <row r="28" spans="10:12" x14ac:dyDescent="0.2">
      <c r="J28" s="379"/>
      <c r="K28" s="380"/>
      <c r="L28" s="381"/>
    </row>
    <row r="29" spans="10:12" x14ac:dyDescent="0.2">
      <c r="J29" s="379"/>
      <c r="K29" s="380"/>
      <c r="L29" s="381"/>
    </row>
    <row r="30" spans="10:12" x14ac:dyDescent="0.2">
      <c r="J30" s="379"/>
      <c r="K30" s="380"/>
      <c r="L30" s="381"/>
    </row>
    <row r="31" spans="10:12" x14ac:dyDescent="0.2">
      <c r="J31" s="379"/>
      <c r="K31" s="380"/>
      <c r="L31" s="381"/>
    </row>
    <row r="32" spans="10:12" x14ac:dyDescent="0.2">
      <c r="J32" s="379"/>
      <c r="K32" s="380"/>
      <c r="L32" s="381"/>
    </row>
    <row r="33" spans="10:12" x14ac:dyDescent="0.2">
      <c r="J33" s="379"/>
      <c r="K33" s="380"/>
      <c r="L33" s="381"/>
    </row>
    <row r="34" spans="10:12" x14ac:dyDescent="0.2">
      <c r="J34" s="379"/>
      <c r="K34" s="380"/>
      <c r="L34" s="381"/>
    </row>
    <row r="35" spans="10:12" x14ac:dyDescent="0.2">
      <c r="J35" s="379"/>
      <c r="K35" s="380"/>
      <c r="L35" s="381"/>
    </row>
    <row r="36" spans="10:12" x14ac:dyDescent="0.2">
      <c r="J36" s="379"/>
      <c r="K36" s="380"/>
      <c r="L36" s="381"/>
    </row>
    <row r="37" spans="10:12" x14ac:dyDescent="0.2">
      <c r="J37" s="379"/>
      <c r="K37" s="380"/>
      <c r="L37" s="381"/>
    </row>
    <row r="38" spans="10:12" x14ac:dyDescent="0.2">
      <c r="J38" s="379"/>
      <c r="K38" s="380"/>
      <c r="L38" s="381"/>
    </row>
    <row r="39" spans="10:12" x14ac:dyDescent="0.2">
      <c r="J39" s="382"/>
      <c r="K39" s="383"/>
      <c r="L39" s="384"/>
    </row>
    <row r="40" spans="10:12" x14ac:dyDescent="0.2">
      <c r="J40" s="376" t="s">
        <v>267</v>
      </c>
      <c r="K40" s="377"/>
      <c r="L40" s="378"/>
    </row>
    <row r="41" spans="10:12" x14ac:dyDescent="0.2">
      <c r="J41" s="379"/>
      <c r="K41" s="380"/>
      <c r="L41" s="381"/>
    </row>
    <row r="42" spans="10:12" x14ac:dyDescent="0.2">
      <c r="J42" s="379"/>
      <c r="K42" s="380"/>
      <c r="L42" s="381"/>
    </row>
    <row r="43" spans="10:12" x14ac:dyDescent="0.2">
      <c r="J43" s="379"/>
      <c r="K43" s="380"/>
      <c r="L43" s="381"/>
    </row>
    <row r="44" spans="10:12" x14ac:dyDescent="0.2">
      <c r="J44" s="379"/>
      <c r="K44" s="380"/>
      <c r="L44" s="381"/>
    </row>
    <row r="45" spans="10:12" x14ac:dyDescent="0.2">
      <c r="J45" s="379"/>
      <c r="K45" s="380"/>
      <c r="L45" s="381"/>
    </row>
    <row r="46" spans="10:12" x14ac:dyDescent="0.2">
      <c r="J46" s="379"/>
      <c r="K46" s="380"/>
      <c r="L46" s="381"/>
    </row>
    <row r="47" spans="10:12" x14ac:dyDescent="0.2">
      <c r="J47" s="379"/>
      <c r="K47" s="380"/>
      <c r="L47" s="381"/>
    </row>
    <row r="48" spans="10:12" x14ac:dyDescent="0.2">
      <c r="J48" s="379"/>
      <c r="K48" s="380"/>
      <c r="L48" s="381"/>
    </row>
    <row r="49" spans="10:12" x14ac:dyDescent="0.2">
      <c r="J49" s="379"/>
      <c r="K49" s="380"/>
      <c r="L49" s="381"/>
    </row>
    <row r="50" spans="10:12" x14ac:dyDescent="0.2">
      <c r="J50" s="379"/>
      <c r="K50" s="380"/>
      <c r="L50" s="381"/>
    </row>
    <row r="51" spans="10:12" x14ac:dyDescent="0.2">
      <c r="J51" s="382"/>
      <c r="K51" s="383"/>
      <c r="L51" s="384"/>
    </row>
  </sheetData>
  <mergeCells count="3">
    <mergeCell ref="D2:F2"/>
    <mergeCell ref="J27:L39"/>
    <mergeCell ref="J40:L51"/>
  </mergeCells>
  <phoneticPr fontId="25" type="noConversion"/>
  <pageMargins left="0.70866141732283472" right="0.70866141732283472" top="0.74803149606299213" bottom="0.74803149606299213"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D1:L47"/>
  <sheetViews>
    <sheetView workbookViewId="0">
      <selection activeCell="D2" sqref="D2:F2"/>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373" t="s">
        <v>271</v>
      </c>
      <c r="E2" s="374"/>
      <c r="F2" s="375"/>
    </row>
    <row r="4" spans="4:12" ht="14.25" customHeight="1" x14ac:dyDescent="0.2">
      <c r="J4" s="98"/>
      <c r="K4" s="96" t="s">
        <v>30</v>
      </c>
      <c r="L4" s="151" t="s">
        <v>272</v>
      </c>
    </row>
    <row r="5" spans="4:12" ht="13.5" x14ac:dyDescent="0.2">
      <c r="J5" s="98"/>
      <c r="K5" s="122"/>
      <c r="L5" s="151"/>
    </row>
    <row r="6" spans="4:12" ht="13.5" x14ac:dyDescent="0.2">
      <c r="J6" s="98"/>
      <c r="K6" s="96" t="s">
        <v>27</v>
      </c>
      <c r="L6" s="151" t="s">
        <v>273</v>
      </c>
    </row>
    <row r="7" spans="4:12" ht="13.5" x14ac:dyDescent="0.2">
      <c r="J7" s="98"/>
      <c r="K7" s="96" t="s">
        <v>63</v>
      </c>
      <c r="L7" s="151" t="s">
        <v>274</v>
      </c>
    </row>
    <row r="8" spans="4:12" ht="13.5" x14ac:dyDescent="0.2">
      <c r="J8" s="98"/>
      <c r="K8" s="96" t="s">
        <v>69</v>
      </c>
      <c r="L8" s="151" t="s">
        <v>285</v>
      </c>
    </row>
    <row r="9" spans="4:12" ht="13.5" x14ac:dyDescent="0.2">
      <c r="J9" s="98"/>
      <c r="K9" s="96" t="s">
        <v>224</v>
      </c>
      <c r="L9" s="151" t="s">
        <v>275</v>
      </c>
    </row>
    <row r="10" spans="4:12" ht="13.5" x14ac:dyDescent="0.2">
      <c r="J10" s="98"/>
      <c r="K10" s="96" t="s">
        <v>142</v>
      </c>
      <c r="L10" s="151" t="s">
        <v>284</v>
      </c>
    </row>
    <row r="11" spans="4:12" ht="13.5" x14ac:dyDescent="0.2">
      <c r="J11" s="98"/>
      <c r="K11" s="96"/>
      <c r="L11" s="151"/>
    </row>
    <row r="12" spans="4:12" ht="13.5" x14ac:dyDescent="0.2">
      <c r="J12" s="98"/>
      <c r="K12" s="119" t="s">
        <v>65</v>
      </c>
      <c r="L12" s="151" t="s">
        <v>279</v>
      </c>
    </row>
    <row r="13" spans="4:12" ht="13.5" x14ac:dyDescent="0.2">
      <c r="J13" s="98"/>
      <c r="K13" s="96" t="s">
        <v>60</v>
      </c>
      <c r="L13" s="151" t="s">
        <v>282</v>
      </c>
    </row>
    <row r="14" spans="4:12" ht="13.5" x14ac:dyDescent="0.2">
      <c r="J14" s="98"/>
      <c r="K14" s="96" t="s">
        <v>88</v>
      </c>
      <c r="L14" s="151" t="s">
        <v>281</v>
      </c>
    </row>
    <row r="15" spans="4:12" ht="13.5" x14ac:dyDescent="0.2">
      <c r="J15" s="98"/>
      <c r="K15" s="96" t="s">
        <v>68</v>
      </c>
      <c r="L15" s="151" t="s">
        <v>283</v>
      </c>
    </row>
    <row r="16" spans="4:12" ht="13.5" x14ac:dyDescent="0.2">
      <c r="J16" s="98"/>
      <c r="K16" s="96" t="s">
        <v>29</v>
      </c>
      <c r="L16" s="151" t="s">
        <v>280</v>
      </c>
    </row>
    <row r="17" spans="10:12" ht="13.5" x14ac:dyDescent="0.2">
      <c r="J17" s="98"/>
      <c r="K17" s="96" t="s">
        <v>144</v>
      </c>
      <c r="L17" s="151" t="s">
        <v>278</v>
      </c>
    </row>
    <row r="18" spans="10:12" ht="13.5" x14ac:dyDescent="0.2">
      <c r="J18" s="98"/>
      <c r="K18" s="96"/>
      <c r="L18" s="151"/>
    </row>
    <row r="19" spans="10:12" ht="13.5" x14ac:dyDescent="0.2">
      <c r="J19" s="98"/>
      <c r="K19" s="96" t="s">
        <v>28</v>
      </c>
      <c r="L19" s="151" t="s">
        <v>277</v>
      </c>
    </row>
    <row r="20" spans="10:12" ht="13.5" x14ac:dyDescent="0.2">
      <c r="J20" s="98"/>
      <c r="K20" s="96" t="s">
        <v>1</v>
      </c>
      <c r="L20" s="151" t="s">
        <v>276</v>
      </c>
    </row>
    <row r="21" spans="10:12" ht="13.5" x14ac:dyDescent="0.2">
      <c r="J21" s="98"/>
      <c r="K21" s="96"/>
      <c r="L21" s="151"/>
    </row>
    <row r="22" spans="10:12" ht="13.5" x14ac:dyDescent="0.2">
      <c r="J22" s="98" t="s">
        <v>80</v>
      </c>
      <c r="K22" s="98" t="s">
        <v>0</v>
      </c>
      <c r="L22" s="151"/>
    </row>
    <row r="23" spans="10:12" x14ac:dyDescent="0.2">
      <c r="J23" s="376" t="s">
        <v>287</v>
      </c>
      <c r="K23" s="377"/>
      <c r="L23" s="378"/>
    </row>
    <row r="24" spans="10:12" x14ac:dyDescent="0.2">
      <c r="J24" s="379"/>
      <c r="K24" s="380"/>
      <c r="L24" s="381"/>
    </row>
    <row r="25" spans="10:12" x14ac:dyDescent="0.2">
      <c r="J25" s="379"/>
      <c r="K25" s="380"/>
      <c r="L25" s="381"/>
    </row>
    <row r="26" spans="10:12" x14ac:dyDescent="0.2">
      <c r="J26" s="379"/>
      <c r="K26" s="380"/>
      <c r="L26" s="381"/>
    </row>
    <row r="27" spans="10:12" x14ac:dyDescent="0.2">
      <c r="J27" s="379"/>
      <c r="K27" s="380"/>
      <c r="L27" s="381"/>
    </row>
    <row r="28" spans="10:12" x14ac:dyDescent="0.2">
      <c r="J28" s="379"/>
      <c r="K28" s="380"/>
      <c r="L28" s="381"/>
    </row>
    <row r="29" spans="10:12" x14ac:dyDescent="0.2">
      <c r="J29" s="379"/>
      <c r="K29" s="380"/>
      <c r="L29" s="381"/>
    </row>
    <row r="30" spans="10:12" x14ac:dyDescent="0.2">
      <c r="J30" s="379"/>
      <c r="K30" s="380"/>
      <c r="L30" s="381"/>
    </row>
    <row r="31" spans="10:12" x14ac:dyDescent="0.2">
      <c r="J31" s="379"/>
      <c r="K31" s="380"/>
      <c r="L31" s="381"/>
    </row>
    <row r="32" spans="10:12" x14ac:dyDescent="0.2">
      <c r="J32" s="379"/>
      <c r="K32" s="380"/>
      <c r="L32" s="381"/>
    </row>
    <row r="33" spans="10:12" x14ac:dyDescent="0.2">
      <c r="J33" s="379"/>
      <c r="K33" s="380"/>
      <c r="L33" s="381"/>
    </row>
    <row r="34" spans="10:12" x14ac:dyDescent="0.2">
      <c r="J34" s="379"/>
      <c r="K34" s="380"/>
      <c r="L34" s="381"/>
    </row>
    <row r="35" spans="10:12" x14ac:dyDescent="0.2">
      <c r="J35" s="382"/>
      <c r="K35" s="383"/>
      <c r="L35" s="384"/>
    </row>
    <row r="36" spans="10:12" x14ac:dyDescent="0.2">
      <c r="J36" s="376" t="s">
        <v>288</v>
      </c>
      <c r="K36" s="377"/>
      <c r="L36" s="378"/>
    </row>
    <row r="37" spans="10:12" x14ac:dyDescent="0.2">
      <c r="J37" s="379"/>
      <c r="K37" s="380"/>
      <c r="L37" s="381"/>
    </row>
    <row r="38" spans="10:12" x14ac:dyDescent="0.2">
      <c r="J38" s="379"/>
      <c r="K38" s="380"/>
      <c r="L38" s="381"/>
    </row>
    <row r="39" spans="10:12" x14ac:dyDescent="0.2">
      <c r="J39" s="379"/>
      <c r="K39" s="380"/>
      <c r="L39" s="381"/>
    </row>
    <row r="40" spans="10:12" x14ac:dyDescent="0.2">
      <c r="J40" s="379"/>
      <c r="K40" s="380"/>
      <c r="L40" s="381"/>
    </row>
    <row r="41" spans="10:12" x14ac:dyDescent="0.2">
      <c r="J41" s="379"/>
      <c r="K41" s="380"/>
      <c r="L41" s="381"/>
    </row>
    <row r="42" spans="10:12" x14ac:dyDescent="0.2">
      <c r="J42" s="379"/>
      <c r="K42" s="380"/>
      <c r="L42" s="381"/>
    </row>
    <row r="43" spans="10:12" x14ac:dyDescent="0.2">
      <c r="J43" s="379"/>
      <c r="K43" s="380"/>
      <c r="L43" s="381"/>
    </row>
    <row r="44" spans="10:12" x14ac:dyDescent="0.2">
      <c r="J44" s="379"/>
      <c r="K44" s="380"/>
      <c r="L44" s="381"/>
    </row>
    <row r="45" spans="10:12" x14ac:dyDescent="0.2">
      <c r="J45" s="379"/>
      <c r="K45" s="380"/>
      <c r="L45" s="381"/>
    </row>
    <row r="46" spans="10:12" x14ac:dyDescent="0.2">
      <c r="J46" s="379"/>
      <c r="K46" s="380"/>
      <c r="L46" s="381"/>
    </row>
    <row r="47" spans="10:12" x14ac:dyDescent="0.2">
      <c r="J47" s="382"/>
      <c r="K47" s="383"/>
      <c r="L47" s="384"/>
    </row>
  </sheetData>
  <mergeCells count="3">
    <mergeCell ref="D2:F2"/>
    <mergeCell ref="J23:L35"/>
    <mergeCell ref="J36:L47"/>
  </mergeCells>
  <phoneticPr fontId="25" type="noConversion"/>
  <pageMargins left="0" right="0" top="0" bottom="0"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D1:L49"/>
  <sheetViews>
    <sheetView topLeftCell="A7" zoomScaleNormal="100" workbookViewId="0">
      <selection activeCell="J38" sqref="J38:L49"/>
    </sheetView>
  </sheetViews>
  <sheetFormatPr defaultRowHeight="12.75" x14ac:dyDescent="0.2"/>
  <cols>
    <col min="1" max="1" width="8.28515625" customWidth="1"/>
    <col min="11" max="11" width="23" customWidth="1"/>
    <col min="12" max="12" width="60.42578125" customWidth="1"/>
  </cols>
  <sheetData>
    <row r="1" spans="4:12" ht="13.5" thickBot="1" x14ac:dyDescent="0.25"/>
    <row r="2" spans="4:12" ht="13.5" thickBot="1" x14ac:dyDescent="0.25">
      <c r="D2" s="373" t="s">
        <v>326</v>
      </c>
      <c r="E2" s="374"/>
      <c r="F2" s="375"/>
    </row>
    <row r="4" spans="4:12" ht="14.25" customHeight="1" x14ac:dyDescent="0.2">
      <c r="J4" s="98"/>
      <c r="K4" s="96" t="s">
        <v>30</v>
      </c>
      <c r="L4" s="155" t="s">
        <v>338</v>
      </c>
    </row>
    <row r="5" spans="4:12" ht="13.5" x14ac:dyDescent="0.2">
      <c r="J5" s="98"/>
      <c r="K5" s="122"/>
      <c r="L5" s="151"/>
    </row>
    <row r="6" spans="4:12" ht="13.5" x14ac:dyDescent="0.2">
      <c r="J6" s="98"/>
      <c r="K6" s="96" t="s">
        <v>27</v>
      </c>
      <c r="L6" s="155" t="s">
        <v>339</v>
      </c>
    </row>
    <row r="7" spans="4:12" ht="13.5" x14ac:dyDescent="0.2">
      <c r="J7" s="98"/>
      <c r="K7" s="96" t="s">
        <v>63</v>
      </c>
      <c r="L7" s="155" t="s">
        <v>340</v>
      </c>
    </row>
    <row r="8" spans="4:12" ht="13.5" x14ac:dyDescent="0.2">
      <c r="J8" s="98"/>
      <c r="K8" s="96" t="s">
        <v>87</v>
      </c>
      <c r="L8" s="155" t="s">
        <v>341</v>
      </c>
    </row>
    <row r="9" spans="4:12" ht="13.5" x14ac:dyDescent="0.2">
      <c r="J9" s="98"/>
      <c r="K9" s="96" t="s">
        <v>174</v>
      </c>
      <c r="L9" s="155" t="s">
        <v>342</v>
      </c>
    </row>
    <row r="10" spans="4:12" ht="13.5" x14ac:dyDescent="0.2">
      <c r="J10" s="98"/>
      <c r="K10" s="96" t="s">
        <v>69</v>
      </c>
      <c r="L10" s="155" t="s">
        <v>343</v>
      </c>
    </row>
    <row r="11" spans="4:12" ht="13.5" x14ac:dyDescent="0.2">
      <c r="J11" s="98"/>
      <c r="K11" s="96" t="s">
        <v>224</v>
      </c>
      <c r="L11" s="155" t="s">
        <v>337</v>
      </c>
    </row>
    <row r="12" spans="4:12" ht="13.5" x14ac:dyDescent="0.2">
      <c r="J12" s="98"/>
      <c r="K12" s="96" t="s">
        <v>142</v>
      </c>
      <c r="L12" s="155" t="s">
        <v>344</v>
      </c>
    </row>
    <row r="13" spans="4:12" ht="13.5" x14ac:dyDescent="0.2">
      <c r="J13" s="98"/>
      <c r="K13" s="96"/>
      <c r="L13" s="151"/>
    </row>
    <row r="14" spans="4:12" ht="13.5" x14ac:dyDescent="0.2">
      <c r="J14" s="98"/>
      <c r="K14" s="119" t="s">
        <v>143</v>
      </c>
      <c r="L14" s="155" t="s">
        <v>336</v>
      </c>
    </row>
    <row r="15" spans="4:12" ht="13.5" x14ac:dyDescent="0.2">
      <c r="J15" s="98"/>
      <c r="K15" s="119" t="s">
        <v>65</v>
      </c>
      <c r="L15" s="155" t="s">
        <v>345</v>
      </c>
    </row>
    <row r="16" spans="4:12" ht="13.5" x14ac:dyDescent="0.2">
      <c r="J16" s="98"/>
      <c r="K16" s="96" t="s">
        <v>60</v>
      </c>
      <c r="L16" s="155" t="s">
        <v>334</v>
      </c>
    </row>
    <row r="17" spans="10:12" ht="13.5" x14ac:dyDescent="0.2">
      <c r="J17" s="98"/>
      <c r="K17" s="96" t="s">
        <v>88</v>
      </c>
      <c r="L17" s="155" t="s">
        <v>333</v>
      </c>
    </row>
    <row r="18" spans="10:12" ht="13.5" x14ac:dyDescent="0.2">
      <c r="J18" s="98"/>
      <c r="K18" s="96" t="s">
        <v>68</v>
      </c>
      <c r="L18" s="155" t="s">
        <v>346</v>
      </c>
    </row>
    <row r="19" spans="10:12" ht="13.5" x14ac:dyDescent="0.2">
      <c r="J19" s="98"/>
      <c r="K19" s="96" t="s">
        <v>29</v>
      </c>
      <c r="L19" s="155" t="s">
        <v>335</v>
      </c>
    </row>
    <row r="20" spans="10:12" ht="13.5" x14ac:dyDescent="0.2">
      <c r="J20" s="98"/>
      <c r="K20" s="96"/>
      <c r="L20" s="151"/>
    </row>
    <row r="21" spans="10:12" ht="13.5" x14ac:dyDescent="0.2">
      <c r="J21" s="98"/>
      <c r="K21" s="96" t="s">
        <v>28</v>
      </c>
      <c r="L21" s="155" t="s">
        <v>332</v>
      </c>
    </row>
    <row r="22" spans="10:12" ht="13.5" x14ac:dyDescent="0.2">
      <c r="J22" s="98"/>
      <c r="K22" s="96" t="s">
        <v>1</v>
      </c>
      <c r="L22" s="155" t="s">
        <v>331</v>
      </c>
    </row>
    <row r="23" spans="10:12" ht="13.5" x14ac:dyDescent="0.2">
      <c r="J23" s="98"/>
      <c r="K23" s="96"/>
      <c r="L23" s="151"/>
    </row>
    <row r="24" spans="10:12" ht="13.5" x14ac:dyDescent="0.2">
      <c r="J24" s="98" t="s">
        <v>80</v>
      </c>
      <c r="K24" s="98" t="s">
        <v>0</v>
      </c>
      <c r="L24" s="151"/>
    </row>
    <row r="25" spans="10:12" x14ac:dyDescent="0.2">
      <c r="J25" s="376" t="s">
        <v>347</v>
      </c>
      <c r="K25" s="377"/>
      <c r="L25" s="378"/>
    </row>
    <row r="26" spans="10:12" x14ac:dyDescent="0.2">
      <c r="J26" s="379"/>
      <c r="K26" s="380"/>
      <c r="L26" s="381"/>
    </row>
    <row r="27" spans="10:12" x14ac:dyDescent="0.2">
      <c r="J27" s="379"/>
      <c r="K27" s="380"/>
      <c r="L27" s="381"/>
    </row>
    <row r="28" spans="10:12" x14ac:dyDescent="0.2">
      <c r="J28" s="379"/>
      <c r="K28" s="380"/>
      <c r="L28" s="381"/>
    </row>
    <row r="29" spans="10:12" x14ac:dyDescent="0.2">
      <c r="J29" s="379"/>
      <c r="K29" s="380"/>
      <c r="L29" s="381"/>
    </row>
    <row r="30" spans="10:12" x14ac:dyDescent="0.2">
      <c r="J30" s="379"/>
      <c r="K30" s="380"/>
      <c r="L30" s="381"/>
    </row>
    <row r="31" spans="10:12" x14ac:dyDescent="0.2">
      <c r="J31" s="379"/>
      <c r="K31" s="380"/>
      <c r="L31" s="381"/>
    </row>
    <row r="32" spans="10:12" x14ac:dyDescent="0.2">
      <c r="J32" s="379"/>
      <c r="K32" s="380"/>
      <c r="L32" s="381"/>
    </row>
    <row r="33" spans="10:12" x14ac:dyDescent="0.2">
      <c r="J33" s="379"/>
      <c r="K33" s="380"/>
      <c r="L33" s="381"/>
    </row>
    <row r="34" spans="10:12" x14ac:dyDescent="0.2">
      <c r="J34" s="379"/>
      <c r="K34" s="380"/>
      <c r="L34" s="381"/>
    </row>
    <row r="35" spans="10:12" x14ac:dyDescent="0.2">
      <c r="J35" s="379"/>
      <c r="K35" s="380"/>
      <c r="L35" s="381"/>
    </row>
    <row r="36" spans="10:12" x14ac:dyDescent="0.2">
      <c r="J36" s="379"/>
      <c r="K36" s="380"/>
      <c r="L36" s="381"/>
    </row>
    <row r="37" spans="10:12" x14ac:dyDescent="0.2">
      <c r="J37" s="382"/>
      <c r="K37" s="383"/>
      <c r="L37" s="384"/>
    </row>
    <row r="38" spans="10:12" x14ac:dyDescent="0.2">
      <c r="J38" s="376"/>
      <c r="K38" s="377"/>
      <c r="L38" s="378"/>
    </row>
    <row r="39" spans="10:12" x14ac:dyDescent="0.2">
      <c r="J39" s="379"/>
      <c r="K39" s="380"/>
      <c r="L39" s="381"/>
    </row>
    <row r="40" spans="10:12" x14ac:dyDescent="0.2">
      <c r="J40" s="379"/>
      <c r="K40" s="380"/>
      <c r="L40" s="381"/>
    </row>
    <row r="41" spans="10:12" x14ac:dyDescent="0.2">
      <c r="J41" s="379"/>
      <c r="K41" s="380"/>
      <c r="L41" s="381"/>
    </row>
    <row r="42" spans="10:12" x14ac:dyDescent="0.2">
      <c r="J42" s="379"/>
      <c r="K42" s="380"/>
      <c r="L42" s="381"/>
    </row>
    <row r="43" spans="10:12" x14ac:dyDescent="0.2">
      <c r="J43" s="379"/>
      <c r="K43" s="380"/>
      <c r="L43" s="381"/>
    </row>
    <row r="44" spans="10:12" x14ac:dyDescent="0.2">
      <c r="J44" s="379"/>
      <c r="K44" s="380"/>
      <c r="L44" s="381"/>
    </row>
    <row r="45" spans="10:12" x14ac:dyDescent="0.2">
      <c r="J45" s="379"/>
      <c r="K45" s="380"/>
      <c r="L45" s="381"/>
    </row>
    <row r="46" spans="10:12" x14ac:dyDescent="0.2">
      <c r="J46" s="379"/>
      <c r="K46" s="380"/>
      <c r="L46" s="381"/>
    </row>
    <row r="47" spans="10:12" x14ac:dyDescent="0.2">
      <c r="J47" s="379"/>
      <c r="K47" s="380"/>
      <c r="L47" s="381"/>
    </row>
    <row r="48" spans="10:12" x14ac:dyDescent="0.2">
      <c r="J48" s="379"/>
      <c r="K48" s="380"/>
      <c r="L48" s="381"/>
    </row>
    <row r="49" spans="10:12" x14ac:dyDescent="0.2">
      <c r="J49" s="382"/>
      <c r="K49" s="383"/>
      <c r="L49" s="384"/>
    </row>
  </sheetData>
  <mergeCells count="3">
    <mergeCell ref="D2:F2"/>
    <mergeCell ref="J25:L37"/>
    <mergeCell ref="J38:L49"/>
  </mergeCells>
  <phoneticPr fontId="25" type="noConversion"/>
  <pageMargins left="0" right="0" top="0" bottom="0" header="0.31496062992125984" footer="0.31496062992125984"/>
  <pageSetup paperSize="9" scale="7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38</vt:i4>
      </vt:variant>
      <vt:variant>
        <vt:lpstr>Intervalli denominati</vt:lpstr>
      </vt:variant>
      <vt:variant>
        <vt:i4>8</vt:i4>
      </vt:variant>
    </vt:vector>
  </HeadingPairs>
  <TitlesOfParts>
    <vt:vector size="46" baseType="lpstr">
      <vt:lpstr>PRESENZE ALLENAMENTI</vt:lpstr>
      <vt:lpstr>PRESENZE CAMPIONATO</vt:lpstr>
      <vt:lpstr>Statistica</vt:lpstr>
      <vt:lpstr>Arbitro</vt:lpstr>
      <vt:lpstr>DATI 2014</vt:lpstr>
      <vt:lpstr>MAGLIE E GG GARA</vt:lpstr>
      <vt:lpstr>PRE-GARA AMICHEVOLE REAL</vt:lpstr>
      <vt:lpstr>PRE-GARA AMICHEVOLE OPPSEN</vt:lpstr>
      <vt:lpstr>PRE-GARA AMICHEVOLE SALVATERRA</vt:lpstr>
      <vt:lpstr>PRE-GARA SAN FAUSTINO</vt:lpstr>
      <vt:lpstr>PRE-GARA DINAZZANO</vt:lpstr>
      <vt:lpstr>PRE-GARA SALVATERRA</vt:lpstr>
      <vt:lpstr>PRE-GARA OPPSEN</vt:lpstr>
      <vt:lpstr>PRE-GARA SAN PELLEGRINO</vt:lpstr>
      <vt:lpstr>PRE-GARA ARCICADE</vt:lpstr>
      <vt:lpstr>PRE-GARA PONTEVECCHIO</vt:lpstr>
      <vt:lpstr>PRE-GARA VEZZANO </vt:lpstr>
      <vt:lpstr>PRE-GARA AMBROSIANA</vt:lpstr>
      <vt:lpstr>PRE-GARA CARR.IOTTI</vt:lpstr>
      <vt:lpstr>PRE GARA PONTEVECCHIO</vt:lpstr>
      <vt:lpstr>PRE GARA SAN FAUSTINO </vt:lpstr>
      <vt:lpstr>PREGARA SALVATERRA</vt:lpstr>
      <vt:lpstr>PREGARA OPPSEN</vt:lpstr>
      <vt:lpstr>PREGARA AMBROSIANA</vt:lpstr>
      <vt:lpstr>PREGARA DINAZZANO</vt:lpstr>
      <vt:lpstr>PREGARA BORETTO</vt:lpstr>
      <vt:lpstr>PREGARA SANPELLEGRINO</vt:lpstr>
      <vt:lpstr>PREGARA ARCICADE</vt:lpstr>
      <vt:lpstr>PREGARA PORTOVERRARA</vt:lpstr>
      <vt:lpstr>PREGARA CARROZZERIA</vt:lpstr>
      <vt:lpstr>PREGARA ANDATA LA VECCHIA  </vt:lpstr>
      <vt:lpstr>PREGARA SEMIFINALE REGIONALE</vt:lpstr>
      <vt:lpstr>PREGARA RITORNO LA VECCHIA</vt:lpstr>
      <vt:lpstr>PREGARA ANDATA MELETOLESE</vt:lpstr>
      <vt:lpstr>PREGARA RITORNO MELETOLESE</vt:lpstr>
      <vt:lpstr>PREGARA BORETTO COPPA CSI</vt:lpstr>
      <vt:lpstr>PREGARA POVIGLIO</vt:lpstr>
      <vt:lpstr>PREGARA FINALE REGIONALE</vt:lpstr>
      <vt:lpstr>Arbitro!Area_stampa</vt:lpstr>
      <vt:lpstr>'PRE GARA PONTEVECCHIO'!Area_stampa</vt:lpstr>
      <vt:lpstr>'PREGARA ANDATA MELETOLESE'!Area_stampa</vt:lpstr>
      <vt:lpstr>'PREGARA RITORNO LA VECCHIA'!Area_stampa</vt:lpstr>
      <vt:lpstr>'PRESENZE ALLENAMENTI'!Area_stampa</vt:lpstr>
      <vt:lpstr>'PRESENZE CAMPIONATO'!Area_stampa</vt:lpstr>
      <vt:lpstr>'PRESENZE ALLENAMENTI'!Titoli_stampa</vt:lpstr>
      <vt:lpstr>'PRESENZE CAMPIONATO'!Titoli_stampa</vt:lpstr>
    </vt:vector>
  </TitlesOfParts>
  <Company>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valerio basenghi</dc:creator>
  <cp:lastModifiedBy>Alberto Riva</cp:lastModifiedBy>
  <cp:lastPrinted>2015-06-22T15:25:12Z</cp:lastPrinted>
  <dcterms:created xsi:type="dcterms:W3CDTF">2002-05-12T16:12:03Z</dcterms:created>
  <dcterms:modified xsi:type="dcterms:W3CDTF">2016-06-13T10:01:32Z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-1917108358</vt:i4>
  </property>
  <property fmtid="{D5CDD505-2E9C-101B-9397-08002B2CF9AE}" pid="3" name="_EmailSubject">
    <vt:lpwstr>prima bozza convocazioni</vt:lpwstr>
  </property>
  <property fmtid="{D5CDD505-2E9C-101B-9397-08002B2CF9AE}" pid="4" name="_AuthorEmail">
    <vt:lpwstr>vbasenghi@emak.it</vt:lpwstr>
  </property>
  <property fmtid="{D5CDD505-2E9C-101B-9397-08002B2CF9AE}" pid="5" name="_AuthorEmailDisplayName">
    <vt:lpwstr>Valerio Basenghi</vt:lpwstr>
  </property>
  <property fmtid="{D5CDD505-2E9C-101B-9397-08002B2CF9AE}" pid="6" name="_ReviewingToolsShownOnce">
    <vt:lpwstr/>
  </property>
</Properties>
</file>