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SUTURA 2013-2014\"/>
    </mc:Choice>
  </mc:AlternateContent>
  <bookViews>
    <workbookView xWindow="-2565" yWindow="330" windowWidth="11685" windowHeight="10620" tabRatio="372" activeTab="1"/>
  </bookViews>
  <sheets>
    <sheet name="PRESENZE ALLENAMENTI" sheetId="4" r:id="rId1"/>
    <sheet name="PRESENZE CAMPIONATO" sheetId="2" r:id="rId2"/>
    <sheet name="Arbitro" sheetId="9" r:id="rId3"/>
    <sheet name="DATI" sheetId="10" r:id="rId4"/>
    <sheet name="Statistica" sheetId="12" r:id="rId5"/>
    <sheet name="TATTICHE" sheetId="13" r:id="rId6"/>
    <sheet name="MAGLIE" sheetId="14" r:id="rId7"/>
    <sheet name="PRE-GARA ARCETO" sheetId="15" r:id="rId8"/>
    <sheet name="PRE-GARA RECREATIVO" sheetId="16" r:id="rId9"/>
    <sheet name="PRE-GARA SAN FAUSTINO" sheetId="17" r:id="rId10"/>
    <sheet name="PRE-GARA ARCICADE" sheetId="18" r:id="rId11"/>
    <sheet name="PRE-GARA SAN DALMAZIO" sheetId="19" r:id="rId12"/>
    <sheet name="PRE-GARA SALVATERRA" sheetId="20" r:id="rId13"/>
    <sheet name="PRE-GARA SAN PELLEGRINO" sheetId="21" r:id="rId14"/>
    <sheet name="PRE-GARA BASILICANOVA" sheetId="22" r:id="rId15"/>
    <sheet name="PRE GARA SAN DALMAZIO" sheetId="23" r:id="rId16"/>
    <sheet name="PRE GARA ARCICADE" sheetId="24" r:id="rId17"/>
    <sheet name="PRE GARA BOIARDO" sheetId="25" r:id="rId18"/>
    <sheet name="PRE GARA BASILICANOVA" sheetId="26" r:id="rId19"/>
    <sheet name="PRE GARA SALVATERRA" sheetId="28" r:id="rId20"/>
    <sheet name="PREGARA RECREATIVO" sheetId="27" r:id="rId21"/>
    <sheet name="PREGARA ARCETO UTD" sheetId="30" r:id="rId22"/>
    <sheet name="PREGARA SANFAUSTINO" sheetId="31" r:id="rId23"/>
    <sheet name="PREGARA BOIARDO" sheetId="32" r:id="rId24"/>
    <sheet name="PREGARA SASSO MORELLI" sheetId="33" r:id="rId25"/>
    <sheet name="PREGARA SAN PELLEGRINO" sheetId="34" r:id="rId26"/>
    <sheet name="PREGARA OPPSEN" sheetId="35" r:id="rId27"/>
    <sheet name="AMICHEVOLE LOVERS" sheetId="37" r:id="rId28"/>
    <sheet name="PREGARA OTTAVI" sheetId="36" r:id="rId29"/>
    <sheet name="PREGARA QUARTI" sheetId="38" r:id="rId30"/>
    <sheet name="PREGARA SEMIFINALE" sheetId="40" r:id="rId31"/>
    <sheet name="Foglio1" sheetId="39" r:id="rId32"/>
  </sheets>
  <definedNames>
    <definedName name="_xlnm.Print_Area" localSheetId="2">Arbitro!$B$1:$I$61</definedName>
    <definedName name="_xlnm.Print_Area" localSheetId="19">'PRE GARA SALVATERRA'!$A$1:$I$113</definedName>
    <definedName name="_xlnm.Print_Area" localSheetId="0">'PRESENZE ALLENAMENTI'!$A$1:$S$39</definedName>
    <definedName name="_xlnm.Print_Area" localSheetId="1">'PRESENZE CAMPIONATO'!$B$2:$CA$36</definedName>
    <definedName name="_xlnm.Print_Titles" localSheetId="3">DATI!$A:$A</definedName>
    <definedName name="_xlnm.Print_Titles" localSheetId="0">'PRESENZE ALLENAMENTI'!$D:$D</definedName>
    <definedName name="_xlnm.Print_Titles" localSheetId="1">'PRESENZE CAMPIONATO'!$B:$B</definedName>
  </definedNames>
  <calcPr calcId="152511"/>
</workbook>
</file>

<file path=xl/calcChain.xml><?xml version="1.0" encoding="utf-8"?>
<calcChain xmlns="http://schemas.openxmlformats.org/spreadsheetml/2006/main">
  <c r="E16" i="4" l="1"/>
  <c r="F16" i="4"/>
  <c r="CB39" i="4"/>
  <c r="EY35" i="2"/>
  <c r="BZ39" i="4"/>
  <c r="K31" i="2"/>
  <c r="G12" i="2"/>
  <c r="E12" i="2"/>
  <c r="N17" i="2"/>
  <c r="M17" i="2"/>
  <c r="L17" i="2"/>
  <c r="K17" i="2"/>
  <c r="I17" i="2"/>
  <c r="H17" i="2"/>
  <c r="G17" i="2"/>
  <c r="E17" i="2"/>
  <c r="F15" i="4"/>
  <c r="E15" i="4"/>
  <c r="BU39" i="4"/>
  <c r="F14" i="4"/>
  <c r="K7" i="2"/>
  <c r="K8" i="2"/>
  <c r="K9" i="2"/>
  <c r="K10" i="2"/>
  <c r="K11" i="2"/>
  <c r="K12" i="2"/>
  <c r="K13" i="2"/>
  <c r="K14" i="2"/>
  <c r="K15" i="2"/>
  <c r="K16" i="2"/>
  <c r="K18" i="2"/>
  <c r="K19" i="2"/>
  <c r="K20" i="2"/>
  <c r="K21" i="2"/>
  <c r="K22" i="2"/>
  <c r="K23" i="2"/>
  <c r="K24" i="2"/>
  <c r="K25" i="2"/>
  <c r="K26" i="2"/>
  <c r="K27" i="2"/>
  <c r="K28" i="2"/>
  <c r="K29" i="2"/>
  <c r="K30" i="2"/>
  <c r="K32" i="2"/>
  <c r="K33" i="2"/>
  <c r="K34" i="2"/>
  <c r="K6" i="2"/>
  <c r="E7" i="2"/>
  <c r="E8" i="2"/>
  <c r="E9" i="2"/>
  <c r="E10" i="2"/>
  <c r="E11" i="2"/>
  <c r="E13" i="2"/>
  <c r="E14" i="2"/>
  <c r="E15" i="2"/>
  <c r="E16" i="2"/>
  <c r="E18" i="2"/>
  <c r="E19" i="2"/>
  <c r="E20" i="2"/>
  <c r="E21" i="2"/>
  <c r="E22" i="2"/>
  <c r="E23" i="2"/>
  <c r="E24" i="2"/>
  <c r="E25" i="2"/>
  <c r="E26" i="2"/>
  <c r="E27" i="2"/>
  <c r="E28" i="2"/>
  <c r="E29" i="2"/>
  <c r="E30" i="2"/>
  <c r="E31" i="2"/>
  <c r="E32" i="2"/>
  <c r="E33" i="2"/>
  <c r="E34" i="2"/>
  <c r="E6" i="2"/>
  <c r="EO35" i="2"/>
  <c r="EJ35" i="2"/>
  <c r="BV39" i="4"/>
  <c r="BT39" i="4"/>
  <c r="BR39" i="4"/>
  <c r="BM39" i="4"/>
  <c r="BO39" i="4"/>
  <c r="E33" i="4"/>
  <c r="BK39" i="4"/>
  <c r="BI39" i="4"/>
  <c r="BQ39" i="4"/>
  <c r="BS39" i="4"/>
  <c r="BW39" i="4"/>
  <c r="BJ39" i="4"/>
  <c r="BH39" i="4"/>
  <c r="BG39" i="4"/>
  <c r="BF39" i="4"/>
  <c r="BE39" i="4"/>
  <c r="N18" i="2"/>
  <c r="M18" i="2"/>
  <c r="L18" i="2"/>
  <c r="I18" i="2"/>
  <c r="H18" i="2"/>
  <c r="G18" i="2"/>
  <c r="F18" i="4"/>
  <c r="C18" i="2" s="1"/>
  <c r="E18" i="4"/>
  <c r="BC39" i="4"/>
  <c r="FI35" i="2"/>
  <c r="FD35" i="2"/>
  <c r="ET35" i="2"/>
  <c r="EE35" i="2"/>
  <c r="DZ35" i="2"/>
  <c r="DU35" i="2"/>
  <c r="DP35" i="2"/>
  <c r="DK35" i="2"/>
  <c r="CV35" i="2"/>
  <c r="DF35" i="2"/>
  <c r="DA35" i="2"/>
  <c r="CL35" i="2"/>
  <c r="CQ35" i="2"/>
  <c r="G8" i="2"/>
  <c r="H8" i="2"/>
  <c r="I8" i="2"/>
  <c r="L8" i="2"/>
  <c r="M8" i="2"/>
  <c r="N8" i="2"/>
  <c r="E7" i="4"/>
  <c r="F7" i="4"/>
  <c r="C8" i="2" s="1"/>
  <c r="G22" i="2"/>
  <c r="H22" i="2"/>
  <c r="I22" i="2"/>
  <c r="L22" i="2"/>
  <c r="M22" i="2"/>
  <c r="N22" i="2"/>
  <c r="E22" i="4"/>
  <c r="F22" i="4"/>
  <c r="C22" i="2" s="1"/>
  <c r="E29" i="4"/>
  <c r="AW39" i="4"/>
  <c r="AX39" i="4"/>
  <c r="AY39" i="4"/>
  <c r="AV39" i="4"/>
  <c r="AU39" i="4"/>
  <c r="F17" i="2" l="1"/>
  <c r="F8" i="2"/>
  <c r="F18" i="2"/>
  <c r="D18" i="2"/>
  <c r="D8" i="2"/>
  <c r="D22" i="2"/>
  <c r="F22" i="2"/>
  <c r="AT39" i="4"/>
  <c r="AR39" i="4"/>
  <c r="AQ39" i="4"/>
  <c r="AP39" i="4" l="1"/>
  <c r="AO39" i="4"/>
  <c r="G13" i="2"/>
  <c r="G6" i="2"/>
  <c r="F37" i="4"/>
  <c r="AN39" i="4"/>
  <c r="AM39" i="4"/>
  <c r="AG39" i="4"/>
  <c r="L6" i="2"/>
  <c r="E12" i="4"/>
  <c r="E10" i="4"/>
  <c r="Z39" i="4"/>
  <c r="AE39" i="4"/>
  <c r="AF39" i="4"/>
  <c r="M7" i="2"/>
  <c r="M9" i="2"/>
  <c r="M10" i="2"/>
  <c r="M11" i="2"/>
  <c r="M12" i="2"/>
  <c r="M13" i="2"/>
  <c r="M14" i="2"/>
  <c r="M15" i="2"/>
  <c r="M16" i="2"/>
  <c r="M19" i="2"/>
  <c r="M20" i="2"/>
  <c r="M21" i="2"/>
  <c r="M23" i="2"/>
  <c r="M24" i="2"/>
  <c r="M25" i="2"/>
  <c r="M26" i="2"/>
  <c r="M27" i="2"/>
  <c r="M28" i="2"/>
  <c r="M29" i="2"/>
  <c r="M30" i="2"/>
  <c r="M31" i="2"/>
  <c r="M32" i="2"/>
  <c r="M33" i="2"/>
  <c r="M34" i="2"/>
  <c r="M6" i="2"/>
  <c r="L27" i="2"/>
  <c r="R39" i="4" l="1"/>
  <c r="Y39" i="4"/>
  <c r="AD39" i="4"/>
  <c r="AB39" i="4"/>
  <c r="L39" i="4"/>
  <c r="O39" i="4"/>
  <c r="N6" i="2"/>
  <c r="I7" i="2"/>
  <c r="I9" i="2"/>
  <c r="I10" i="2"/>
  <c r="I11" i="2"/>
  <c r="I12" i="2"/>
  <c r="I13" i="2"/>
  <c r="I14" i="2"/>
  <c r="I15" i="2"/>
  <c r="I16" i="2"/>
  <c r="I19" i="2"/>
  <c r="I20" i="2"/>
  <c r="I21" i="2"/>
  <c r="I23" i="2"/>
  <c r="I24" i="2"/>
  <c r="I25" i="2"/>
  <c r="I26" i="2"/>
  <c r="I27" i="2"/>
  <c r="I28" i="2"/>
  <c r="I29" i="2"/>
  <c r="I30" i="2"/>
  <c r="I31" i="2"/>
  <c r="I32" i="2"/>
  <c r="I33" i="2"/>
  <c r="I34" i="2"/>
  <c r="I6" i="2"/>
  <c r="H7" i="2"/>
  <c r="H9" i="2"/>
  <c r="H10" i="2"/>
  <c r="H11" i="2"/>
  <c r="H12" i="2"/>
  <c r="H13" i="2"/>
  <c r="H14" i="2"/>
  <c r="H15" i="2"/>
  <c r="H16" i="2"/>
  <c r="H19" i="2"/>
  <c r="H20" i="2"/>
  <c r="H21" i="2"/>
  <c r="H23" i="2"/>
  <c r="H24" i="2"/>
  <c r="H25" i="2"/>
  <c r="H26" i="2"/>
  <c r="H27" i="2"/>
  <c r="H28" i="2"/>
  <c r="H29" i="2"/>
  <c r="H30" i="2"/>
  <c r="H31" i="2"/>
  <c r="H32" i="2"/>
  <c r="H33" i="2"/>
  <c r="H34" i="2"/>
  <c r="H6" i="2"/>
  <c r="G34" i="2"/>
  <c r="G7" i="2"/>
  <c r="G9" i="2"/>
  <c r="G10" i="2"/>
  <c r="G11" i="2"/>
  <c r="G14" i="2"/>
  <c r="G15" i="2"/>
  <c r="G16" i="2"/>
  <c r="G19" i="2"/>
  <c r="G20" i="2"/>
  <c r="G21" i="2"/>
  <c r="G23" i="2"/>
  <c r="G24" i="2"/>
  <c r="G25" i="2"/>
  <c r="G26" i="2"/>
  <c r="G27" i="2"/>
  <c r="G28" i="2"/>
  <c r="G29" i="2"/>
  <c r="G30" i="2"/>
  <c r="G31" i="2"/>
  <c r="G32" i="2"/>
  <c r="G33" i="2"/>
  <c r="F8" i="4"/>
  <c r="C9" i="2" s="1"/>
  <c r="V39" i="4"/>
  <c r="T39" i="4"/>
  <c r="CG35" i="2"/>
  <c r="CB35" i="2"/>
  <c r="BW35" i="2"/>
  <c r="BR35" i="2"/>
  <c r="BM35" i="2"/>
  <c r="BH35" i="2"/>
  <c r="BC35" i="2"/>
  <c r="AX35" i="2"/>
  <c r="AS35" i="2"/>
  <c r="AN35" i="2"/>
  <c r="AI35" i="2"/>
  <c r="T35" i="2"/>
  <c r="AD35" i="2"/>
  <c r="Y35" i="2"/>
  <c r="Q39" i="4"/>
  <c r="F3" i="4"/>
  <c r="E3" i="4" s="1"/>
  <c r="O35" i="2"/>
  <c r="L31" i="2"/>
  <c r="N31" i="2"/>
  <c r="L32" i="2"/>
  <c r="N32" i="2"/>
  <c r="N24" i="2"/>
  <c r="L24" i="2"/>
  <c r="F24" i="4"/>
  <c r="C24" i="2" s="1"/>
  <c r="E24" i="4"/>
  <c r="N14" i="2"/>
  <c r="L14" i="2"/>
  <c r="N7" i="2"/>
  <c r="L7" i="2"/>
  <c r="N9" i="2"/>
  <c r="L9" i="2"/>
  <c r="G5" i="2"/>
  <c r="E5" i="2" s="1"/>
  <c r="N34" i="2"/>
  <c r="L34" i="2"/>
  <c r="N33" i="2"/>
  <c r="L33" i="2"/>
  <c r="N30" i="2"/>
  <c r="L30" i="2"/>
  <c r="N29" i="2"/>
  <c r="L29" i="2"/>
  <c r="N28" i="2"/>
  <c r="L28" i="2"/>
  <c r="N27" i="2"/>
  <c r="N26" i="2"/>
  <c r="L26" i="2"/>
  <c r="N25" i="2"/>
  <c r="L25" i="2"/>
  <c r="N23" i="2"/>
  <c r="L23" i="2"/>
  <c r="N21" i="2"/>
  <c r="L21" i="2"/>
  <c r="N20" i="2"/>
  <c r="L20" i="2"/>
  <c r="N19" i="2"/>
  <c r="L19" i="2"/>
  <c r="N16" i="2"/>
  <c r="L16" i="2"/>
  <c r="N15" i="2"/>
  <c r="L15" i="2"/>
  <c r="N13" i="2"/>
  <c r="L13" i="2"/>
  <c r="N12" i="2"/>
  <c r="L12" i="2"/>
  <c r="N11" i="2"/>
  <c r="L11" i="2"/>
  <c r="N10" i="2"/>
  <c r="L10" i="2"/>
  <c r="E37" i="4"/>
  <c r="E35" i="4"/>
  <c r="E34" i="4"/>
  <c r="E32" i="4"/>
  <c r="E31" i="4"/>
  <c r="E28" i="4"/>
  <c r="E27" i="4"/>
  <c r="E26" i="4"/>
  <c r="E25" i="4"/>
  <c r="E23" i="4"/>
  <c r="E21" i="4"/>
  <c r="E20" i="4"/>
  <c r="E19" i="4"/>
  <c r="E14" i="4"/>
  <c r="E13" i="4"/>
  <c r="E11" i="4"/>
  <c r="E9" i="4"/>
  <c r="E8" i="4"/>
  <c r="E5" i="4"/>
  <c r="E4" i="4"/>
  <c r="F4" i="4"/>
  <c r="C6" i="2" s="1"/>
  <c r="CD39" i="4"/>
  <c r="CC39" i="4"/>
  <c r="CA39" i="4"/>
  <c r="BY39" i="4"/>
  <c r="BX39" i="4"/>
  <c r="BP39" i="4"/>
  <c r="BN39" i="4"/>
  <c r="BL39" i="4"/>
  <c r="BD39" i="4"/>
  <c r="BB39" i="4"/>
  <c r="BA39" i="4"/>
  <c r="AZ39" i="4"/>
  <c r="AC39" i="4"/>
  <c r="AA39" i="4"/>
  <c r="F35" i="4"/>
  <c r="C34" i="2" s="1"/>
  <c r="F5" i="4"/>
  <c r="F9" i="4"/>
  <c r="F10" i="4"/>
  <c r="F11" i="4"/>
  <c r="F12" i="4"/>
  <c r="F13" i="4"/>
  <c r="C17" i="2"/>
  <c r="D17" i="2" s="1"/>
  <c r="F19" i="4"/>
  <c r="F20" i="4"/>
  <c r="F21" i="4"/>
  <c r="C21" i="2" s="1"/>
  <c r="F23" i="4"/>
  <c r="F25" i="4"/>
  <c r="F26" i="4"/>
  <c r="F27" i="4"/>
  <c r="F28" i="4"/>
  <c r="F29" i="4"/>
  <c r="F31" i="4"/>
  <c r="C30" i="2" s="1"/>
  <c r="F32" i="4"/>
  <c r="C31" i="2" s="1"/>
  <c r="F33" i="4"/>
  <c r="C32" i="2" s="1"/>
  <c r="F34" i="4"/>
  <c r="C33" i="2" s="1"/>
  <c r="B39" i="4"/>
  <c r="B40" i="4" s="1"/>
  <c r="G39" i="4"/>
  <c r="H39" i="4"/>
  <c r="I39" i="4"/>
  <c r="J39" i="4"/>
  <c r="K39" i="4"/>
  <c r="M39" i="4"/>
  <c r="N39" i="4"/>
  <c r="P39" i="4"/>
  <c r="S39" i="4"/>
  <c r="U39" i="4"/>
  <c r="W39" i="4"/>
  <c r="X39" i="4"/>
  <c r="AH39" i="4"/>
  <c r="AI39" i="4"/>
  <c r="AJ39" i="4"/>
  <c r="AK39" i="4"/>
  <c r="AL39" i="4"/>
  <c r="AS39" i="4"/>
  <c r="D34" i="2" l="1"/>
  <c r="E39" i="4"/>
  <c r="F39" i="4"/>
  <c r="F33" i="2"/>
  <c r="C5" i="2"/>
  <c r="K35" i="2"/>
  <c r="D6" i="2"/>
  <c r="F34" i="2"/>
  <c r="D32" i="2"/>
  <c r="D30" i="2"/>
  <c r="K36" i="2"/>
  <c r="C20" i="2"/>
  <c r="D20" i="2" s="1"/>
  <c r="C7" i="2"/>
  <c r="D7" i="2" s="1"/>
  <c r="F25" i="2"/>
  <c r="C10" i="2"/>
  <c r="D10" i="2" s="1"/>
  <c r="F24" i="2"/>
  <c r="C19" i="2"/>
  <c r="D19" i="2" s="1"/>
  <c r="C13" i="2"/>
  <c r="D13" i="2" s="1"/>
  <c r="F10" i="2"/>
  <c r="F6" i="2"/>
  <c r="F12" i="2"/>
  <c r="F15" i="2"/>
  <c r="F19" i="2"/>
  <c r="F21" i="2"/>
  <c r="F23" i="2"/>
  <c r="F26" i="2"/>
  <c r="F28" i="2"/>
  <c r="F31" i="2"/>
  <c r="C11" i="2"/>
  <c r="D11" i="2" s="1"/>
  <c r="C14" i="2"/>
  <c r="D14" i="2" s="1"/>
  <c r="C12" i="2"/>
  <c r="D12" i="2" s="1"/>
  <c r="D24" i="2"/>
  <c r="C15" i="2"/>
  <c r="D15" i="2" s="1"/>
  <c r="C16" i="2"/>
  <c r="D16" i="2" s="1"/>
  <c r="F32" i="2"/>
  <c r="E38" i="2"/>
  <c r="F13" i="2"/>
  <c r="F20" i="2"/>
  <c r="F11" i="2"/>
  <c r="F27" i="2"/>
  <c r="F29" i="2"/>
  <c r="F30" i="2"/>
  <c r="D21" i="2"/>
  <c r="F16" i="2"/>
  <c r="E39" i="2"/>
  <c r="D33" i="2"/>
  <c r="D31" i="2"/>
  <c r="F14" i="2"/>
  <c r="F7" i="2"/>
  <c r="F9" i="2"/>
  <c r="D9" i="2"/>
  <c r="C29" i="2"/>
  <c r="D29" i="2" s="1"/>
  <c r="C23" i="2"/>
  <c r="D23" i="2" s="1"/>
  <c r="C25" i="2"/>
  <c r="D25" i="2" s="1"/>
  <c r="C28" i="2"/>
  <c r="D28" i="2" s="1"/>
  <c r="C27" i="2"/>
  <c r="D27" i="2" s="1"/>
  <c r="C26" i="2"/>
  <c r="D26" i="2" s="1"/>
  <c r="F39" i="2" l="1"/>
  <c r="F38" i="2"/>
</calcChain>
</file>

<file path=xl/sharedStrings.xml><?xml version="1.0" encoding="utf-8"?>
<sst xmlns="http://schemas.openxmlformats.org/spreadsheetml/2006/main" count="4021" uniqueCount="675">
  <si>
    <t>Riva Alberto</t>
  </si>
  <si>
    <t>Venturi Francesco</t>
  </si>
  <si>
    <t>VENTURI FRANCESCO</t>
  </si>
  <si>
    <t>1/8 FINALE</t>
  </si>
  <si>
    <t>1/4FINALE</t>
  </si>
  <si>
    <t>Borghi Mauri Busi Abi</t>
  </si>
  <si>
    <t>CENTRO SPORTIVO ITALIANO</t>
  </si>
  <si>
    <t>42100 REGGIO EMILIA - VIA AGOSTI, 6 - TEL. 0522 512946 - FAX 0522 511611</t>
  </si>
  <si>
    <t>DISTINTA GIOCATORI CALCIO</t>
  </si>
  <si>
    <t>N.</t>
  </si>
  <si>
    <t>COGNOME E NOME</t>
  </si>
  <si>
    <t>Mauri</t>
  </si>
  <si>
    <t>Gio</t>
  </si>
  <si>
    <t>Woda</t>
  </si>
  <si>
    <t>Pitone</t>
  </si>
  <si>
    <t>Danno</t>
  </si>
  <si>
    <t>Peppo</t>
  </si>
  <si>
    <t>Milvu</t>
  </si>
  <si>
    <t>Monti</t>
  </si>
  <si>
    <t>Luca</t>
  </si>
  <si>
    <t>Nacciu</t>
  </si>
  <si>
    <t>Pella</t>
  </si>
  <si>
    <t>Zazza</t>
  </si>
  <si>
    <t>Gol</t>
  </si>
  <si>
    <t>Amm</t>
  </si>
  <si>
    <t>Mallo</t>
  </si>
  <si>
    <t>Titolare</t>
  </si>
  <si>
    <t>Minuti giocati</t>
  </si>
  <si>
    <t>Media minuti per partita</t>
  </si>
  <si>
    <t>Ammonizioni</t>
  </si>
  <si>
    <t>Espulsioni</t>
  </si>
  <si>
    <t>Ammonito</t>
  </si>
  <si>
    <t>Espulso</t>
  </si>
  <si>
    <t>Goal</t>
  </si>
  <si>
    <t>Totale</t>
  </si>
  <si>
    <t>AMICHEVOLE</t>
  </si>
  <si>
    <t>Goals</t>
  </si>
  <si>
    <t>min.giocati</t>
  </si>
  <si>
    <t>ALLENAMENTI</t>
  </si>
  <si>
    <t>Allenamento</t>
  </si>
  <si>
    <t>Allenamenti + amichevoli</t>
  </si>
  <si>
    <t>PRESENTI</t>
  </si>
  <si>
    <t>Baschieri Camillo</t>
  </si>
  <si>
    <t>Basenghi Valerio</t>
  </si>
  <si>
    <t>Bertani Enrico</t>
  </si>
  <si>
    <t>Bondavalli Giovanni</t>
  </si>
  <si>
    <t>Caroli Corrado</t>
  </si>
  <si>
    <t>Maletti Gianmaria</t>
  </si>
  <si>
    <t>Meglioli Andrea</t>
  </si>
  <si>
    <t>Montipò Luca</t>
  </si>
  <si>
    <t>Rabitti Fabio</t>
  </si>
  <si>
    <t>Rabitti Luca</t>
  </si>
  <si>
    <t>Rinaldi Cristian</t>
  </si>
  <si>
    <t>Rossini Simone</t>
  </si>
  <si>
    <t>Guardalinee:</t>
  </si>
  <si>
    <t>Dirigente Addetto all'Arbitro:</t>
  </si>
  <si>
    <t>media</t>
  </si>
  <si>
    <t>NASCIUTI MATTEO</t>
  </si>
  <si>
    <t>RINALDI CRISTIAN</t>
  </si>
  <si>
    <t>BERTANI ENRICO</t>
  </si>
  <si>
    <t>ROSSINI SIMONE</t>
  </si>
  <si>
    <t>MALETTI GIANMARIA</t>
  </si>
  <si>
    <t>CAROLI CORRADO</t>
  </si>
  <si>
    <t>RABITTI FABIO</t>
  </si>
  <si>
    <t>BASENGHI VALERIO</t>
  </si>
  <si>
    <t>BASCHIERI CAMILLO</t>
  </si>
  <si>
    <t>RABITTI LUCA</t>
  </si>
  <si>
    <t>BONDAVALLI GIOVANNI</t>
  </si>
  <si>
    <t>MEGLIOLI ANDREA</t>
  </si>
  <si>
    <t>IEMMI EMORE</t>
  </si>
  <si>
    <t>Iemmi Emore</t>
  </si>
  <si>
    <t>C</t>
  </si>
  <si>
    <t>A</t>
  </si>
  <si>
    <t>Panchina</t>
  </si>
  <si>
    <t>Disponibile ma 
non convocato</t>
  </si>
  <si>
    <t>D</t>
  </si>
  <si>
    <t>P</t>
  </si>
  <si>
    <t>Ruolo</t>
  </si>
  <si>
    <t>Fatti</t>
  </si>
  <si>
    <t>Subiti</t>
  </si>
  <si>
    <t>Media minuti per allenamento</t>
  </si>
  <si>
    <t>TESSERATI</t>
  </si>
  <si>
    <t>TESSERA 
C.S.I. N.</t>
  </si>
  <si>
    <t>DOCUMENTO</t>
  </si>
  <si>
    <t>Arbitro</t>
  </si>
  <si>
    <t>Cognome</t>
  </si>
  <si>
    <t>Nome</t>
  </si>
  <si>
    <t>Soprannome</t>
  </si>
  <si>
    <t>Indirizzo</t>
  </si>
  <si>
    <t>Cellulare</t>
  </si>
  <si>
    <t>Mail</t>
  </si>
  <si>
    <t>Data e Luogo di Nascita</t>
  </si>
  <si>
    <t>Lista "squadra"</t>
  </si>
  <si>
    <t>Alboni</t>
  </si>
  <si>
    <t>Carlo</t>
  </si>
  <si>
    <t>Alba</t>
  </si>
  <si>
    <t>albonic@libero.it</t>
  </si>
  <si>
    <t>x</t>
  </si>
  <si>
    <t>Bagnacani</t>
  </si>
  <si>
    <t>via Martiri della libertà,9 42019 Scandiano</t>
  </si>
  <si>
    <t>lbagnac@yahoo.it</t>
  </si>
  <si>
    <t>Reggio Emilia 01.11.1967</t>
  </si>
  <si>
    <t>Baschieri</t>
  </si>
  <si>
    <t>Camillo</t>
  </si>
  <si>
    <t>Cammo</t>
  </si>
  <si>
    <t>viale Europa, 20 - 42019 Scandiano</t>
  </si>
  <si>
    <t>Reggio Emilia 06.10.1974</t>
  </si>
  <si>
    <t>FINALE</t>
  </si>
  <si>
    <t>Basenghi</t>
  </si>
  <si>
    <t>Valerio</t>
  </si>
  <si>
    <t>Busi</t>
  </si>
  <si>
    <t>via Gobetti, 7 - 42019 Scandiano</t>
  </si>
  <si>
    <t>3207220251 - 334 6708792</t>
  </si>
  <si>
    <t>Scandiano 07.07.1974</t>
  </si>
  <si>
    <t>Battini</t>
  </si>
  <si>
    <t>Maurizio</t>
  </si>
  <si>
    <t>maurizio.battini@libero.it</t>
  </si>
  <si>
    <t>Reggio Emilia 22.09.1972</t>
  </si>
  <si>
    <t>Bertani</t>
  </si>
  <si>
    <t>Alessandro</t>
  </si>
  <si>
    <t>Alle</t>
  </si>
  <si>
    <t>a_bertani@yahoo.com</t>
  </si>
  <si>
    <t>Modena 14.12.1971</t>
  </si>
  <si>
    <t>Enrico</t>
  </si>
  <si>
    <t>Enri</t>
  </si>
  <si>
    <t>via Grandi, 14 - 42019 Scandiano</t>
  </si>
  <si>
    <t>e_bertani@inwind.it</t>
  </si>
  <si>
    <t>Reggio Emilia 21.07.1969</t>
  </si>
  <si>
    <t>Andrea</t>
  </si>
  <si>
    <t>Bondavalli</t>
  </si>
  <si>
    <t>Giovanni</t>
  </si>
  <si>
    <t>via del Cemento - 42019 Scandiano</t>
  </si>
  <si>
    <t>Gbond70@libero.it</t>
  </si>
  <si>
    <t>Reggio Emilia 06.06.1970</t>
  </si>
  <si>
    <t>Sergio</t>
  </si>
  <si>
    <t>sbondavalli@credem.it</t>
  </si>
  <si>
    <t>Scandiano 09.12.1973</t>
  </si>
  <si>
    <t>Bonini</t>
  </si>
  <si>
    <t>Cristian</t>
  </si>
  <si>
    <t>Bonni</t>
  </si>
  <si>
    <t>via Foscolo, 5 - 42019 Scandiano</t>
  </si>
  <si>
    <t>bonnyjr@libero.it</t>
  </si>
  <si>
    <t>Scandiano 18.12.1982</t>
  </si>
  <si>
    <t>Marcello</t>
  </si>
  <si>
    <t>Federico</t>
  </si>
  <si>
    <t xml:space="preserve">Caprari </t>
  </si>
  <si>
    <t>Riccardo</t>
  </si>
  <si>
    <t>Riki</t>
  </si>
  <si>
    <t>Via Mezzaluna, 1</t>
  </si>
  <si>
    <t>riki832008@libero.it</t>
  </si>
  <si>
    <t>Caroli</t>
  </si>
  <si>
    <t>Corrado</t>
  </si>
  <si>
    <t>Corra</t>
  </si>
  <si>
    <t>via Malaguzzi, 7 - 42020 Albinea</t>
  </si>
  <si>
    <t>caroli.c@marinarinaldi.it</t>
  </si>
  <si>
    <t>Correggio 24.05.1975</t>
  </si>
  <si>
    <t>Casolari</t>
  </si>
  <si>
    <t>Simone</t>
  </si>
  <si>
    <t>Mimmo</t>
  </si>
  <si>
    <t>Via Brolo Sopra, 15 42019 Scandiano</t>
  </si>
  <si>
    <t xml:space="preserve">mimmo.casolari@alice.it </t>
  </si>
  <si>
    <t>Scandiano 23.09.1983</t>
  </si>
  <si>
    <t>Davoli</t>
  </si>
  <si>
    <t>Danny</t>
  </si>
  <si>
    <t>Maga</t>
  </si>
  <si>
    <t>via Gobetti, 5 - 42019 Scandiano</t>
  </si>
  <si>
    <t>dannydavoli@libero.it</t>
  </si>
  <si>
    <t>Reggio Emilia 30.01.1976</t>
  </si>
  <si>
    <t>Finamore</t>
  </si>
  <si>
    <t>via Rioltorto, 15 - 42019 Scandiano</t>
  </si>
  <si>
    <t>indovinaki02@msn.com</t>
  </si>
  <si>
    <t>Portoferraio 30.09.1973</t>
  </si>
  <si>
    <t>Gozzi</t>
  </si>
  <si>
    <t>Pietro</t>
  </si>
  <si>
    <t>Piotre</t>
  </si>
  <si>
    <t>via Paulli, 4 - 42030 Regnano</t>
  </si>
  <si>
    <t>pietrokosovo@yahoo.it</t>
  </si>
  <si>
    <t>Correggio 06.01.1980</t>
  </si>
  <si>
    <t>Iemmi</t>
  </si>
  <si>
    <t>Emore</t>
  </si>
  <si>
    <t>Gimmy</t>
  </si>
  <si>
    <t>gimmi@topsystem.re.it</t>
  </si>
  <si>
    <t>Scandiano</t>
  </si>
  <si>
    <t>Ingrami</t>
  </si>
  <si>
    <t>Daniele</t>
  </si>
  <si>
    <t>via Bassi 13/1 - 42020 Borzano Albinea</t>
  </si>
  <si>
    <t>ingramid@tiscali.it</t>
  </si>
  <si>
    <t>Scandiano 19.04.1976</t>
  </si>
  <si>
    <t>Maletti</t>
  </si>
  <si>
    <t>Gianmaria</t>
  </si>
  <si>
    <t>viale della Repubblica - 42019 Scandiano</t>
  </si>
  <si>
    <t>malettigianmaria@gmail.com</t>
  </si>
  <si>
    <t>Scandiano 25.12.1974</t>
  </si>
  <si>
    <t>Maramotti</t>
  </si>
  <si>
    <t>Marco</t>
  </si>
  <si>
    <t>Marra</t>
  </si>
  <si>
    <t>via Mameli, 3 - 42019 Scandiano</t>
  </si>
  <si>
    <t>maramotti_marco@virgilio.it</t>
  </si>
  <si>
    <t>Reggio Emilia 03.03.1982</t>
  </si>
  <si>
    <t xml:space="preserve">Marzani </t>
  </si>
  <si>
    <t>Meglioli</t>
  </si>
  <si>
    <t>via Garibaldi - 42019 Scandiano</t>
  </si>
  <si>
    <t>milvu@milvu.it</t>
  </si>
  <si>
    <t>Reggio Emilia 18.10.1973</t>
  </si>
  <si>
    <t>Montipò</t>
  </si>
  <si>
    <t>via Rabin, 4 - 42019 Scandiano</t>
  </si>
  <si>
    <t>Scandiano 23.08.1980</t>
  </si>
  <si>
    <t>via Mezzaluna, 51 - 42019 Scandiano</t>
  </si>
  <si>
    <t>Scandiano 26.07.1980</t>
  </si>
  <si>
    <t>Nasciuti</t>
  </si>
  <si>
    <t>Matteo</t>
  </si>
  <si>
    <t>via Leonardo da Vinci, - 42019 Scandiano</t>
  </si>
  <si>
    <t>nacciu@libero.it; nacciu@pssutura.it</t>
  </si>
  <si>
    <t>Scandiano 23.01.1974</t>
  </si>
  <si>
    <t>Pagani</t>
  </si>
  <si>
    <t>Davide</t>
  </si>
  <si>
    <t>Paga</t>
  </si>
  <si>
    <t>via Buozzi, 26 - 42019 Scandiano</t>
  </si>
  <si>
    <t>davidepagani@alice.it</t>
  </si>
  <si>
    <t>Scandiano 22.03.1982</t>
  </si>
  <si>
    <t>Pellati</t>
  </si>
  <si>
    <t>via Pilati, 13 - 42019 Scandiano</t>
  </si>
  <si>
    <t>marcello.pellati@serenissima.re.it</t>
  </si>
  <si>
    <t>Scandiano 16.11.1975</t>
  </si>
  <si>
    <t>Rabitti</t>
  </si>
  <si>
    <t>Fabio</t>
  </si>
  <si>
    <t>Rambo</t>
  </si>
  <si>
    <t>via Rosa, 1 - 41041 Casinalbo</t>
  </si>
  <si>
    <t>ittibar@tin.it</t>
  </si>
  <si>
    <t>Sassuolo 17.07.1975</t>
  </si>
  <si>
    <t>Lucky</t>
  </si>
  <si>
    <t>via Dionisotti, 15 - 42019 Scandiano</t>
  </si>
  <si>
    <t>sprukix@hotmail.com</t>
  </si>
  <si>
    <t>Sassuolo 27.09.1973</t>
  </si>
  <si>
    <t>Rinaldi</t>
  </si>
  <si>
    <t>Brindo</t>
  </si>
  <si>
    <t>via Monzani, 6 - 42100 Corticella</t>
  </si>
  <si>
    <t>c_rinaldi@sacmi.it</t>
  </si>
  <si>
    <t>Scandiano 11.12.1973</t>
  </si>
  <si>
    <t>Rossini</t>
  </si>
  <si>
    <t>Rosso</t>
  </si>
  <si>
    <t>simononerosso@libero.it</t>
  </si>
  <si>
    <t>Scandiano 25.05.1977</t>
  </si>
  <si>
    <t>Sansone</t>
  </si>
  <si>
    <t>Carmine</t>
  </si>
  <si>
    <t>via per Marmirolo, 37 - 42010 Arceto</t>
  </si>
  <si>
    <t>cammo72@libero.it</t>
  </si>
  <si>
    <t>Salerno 06.03.1972</t>
  </si>
  <si>
    <t>Zanni</t>
  </si>
  <si>
    <t>Christian</t>
  </si>
  <si>
    <t>via Michelangelo - 42019 Scandiano</t>
  </si>
  <si>
    <t>cristian.zanni@eniaspa.it</t>
  </si>
  <si>
    <t>Scandiano 04.03.1975</t>
  </si>
  <si>
    <t xml:space="preserve">Nasciuti </t>
  </si>
  <si>
    <t>Ilaria</t>
  </si>
  <si>
    <t>Ila</t>
  </si>
  <si>
    <t>ilanash@tin.it</t>
  </si>
  <si>
    <t>Bulgarelli Riccardo</t>
  </si>
  <si>
    <t>Borghi Luca</t>
  </si>
  <si>
    <t>Campani Maurizio</t>
  </si>
  <si>
    <t>vbasenghi@gmail.com</t>
  </si>
  <si>
    <t>baschieric@gmail.com</t>
  </si>
  <si>
    <t>via Goti 58/1 - 42019 Scandiano</t>
  </si>
  <si>
    <t>Bondi Alberto</t>
  </si>
  <si>
    <t>Brevini Matteo</t>
  </si>
  <si>
    <t>si</t>
  </si>
  <si>
    <t>no</t>
  </si>
  <si>
    <t>CONTATTO</t>
  </si>
  <si>
    <t>Baschieri Paolo</t>
  </si>
  <si>
    <t>Bondi</t>
  </si>
  <si>
    <t>Alberto</t>
  </si>
  <si>
    <t>albi.bondi@gmail.com</t>
  </si>
  <si>
    <t>Brevini</t>
  </si>
  <si>
    <t>Via Viani 11, Borzano</t>
  </si>
  <si>
    <t>brevini.matteo@libero.it</t>
  </si>
  <si>
    <t>Nomber Brev</t>
  </si>
  <si>
    <t>Albi - Abi</t>
  </si>
  <si>
    <t>Lamberti</t>
  </si>
  <si>
    <t>Giorgio</t>
  </si>
  <si>
    <t>Limbo</t>
  </si>
  <si>
    <t>Campani</t>
  </si>
  <si>
    <t>campani.maurizio@virgilio.it</t>
  </si>
  <si>
    <t>Volpe</t>
  </si>
  <si>
    <t>Francesco</t>
  </si>
  <si>
    <t>Fox</t>
  </si>
  <si>
    <t>simo.campani@hotmail.it</t>
  </si>
  <si>
    <t>Guerrieri Marco</t>
  </si>
  <si>
    <t>AMOS</t>
  </si>
  <si>
    <t>3337026376 / 3396597793</t>
  </si>
  <si>
    <t>Franzoni Marco</t>
  </si>
  <si>
    <t>Amichevole OPPSEN</t>
  </si>
  <si>
    <t>CAMPIONATO</t>
  </si>
  <si>
    <t>Torreggiani</t>
  </si>
  <si>
    <t>Torre</t>
  </si>
  <si>
    <t>torreggiani.alle@libero.it</t>
  </si>
  <si>
    <t>Guerrieri</t>
  </si>
  <si>
    <t>Guerro</t>
  </si>
  <si>
    <t>Franzoni</t>
  </si>
  <si>
    <t>Franz</t>
  </si>
  <si>
    <t>Scandiano 23.06.1975</t>
  </si>
  <si>
    <t>Reggio Emilia 30.08.1982</t>
  </si>
  <si>
    <t>Società sportiva: A.P.C. SCANDIANO -  P.S. SUTURA</t>
  </si>
  <si>
    <t>CSI 04200005071</t>
  </si>
  <si>
    <t>BASCHIERI PAOLO</t>
  </si>
  <si>
    <t>CSI 04200005056</t>
  </si>
  <si>
    <t>CSI 04200005069</t>
  </si>
  <si>
    <t>CSI 04200005062</t>
  </si>
  <si>
    <t>BONDI ALBERTO</t>
  </si>
  <si>
    <t>CSI 04200005692</t>
  </si>
  <si>
    <t>BORGHI LUCA</t>
  </si>
  <si>
    <t>CSI 04200007141</t>
  </si>
  <si>
    <t>BREVINI MATTEO</t>
  </si>
  <si>
    <t>CAMPANI MAURIZIO</t>
  </si>
  <si>
    <t>CSI 04200009656</t>
  </si>
  <si>
    <t>CAMPANI SIMONE</t>
  </si>
  <si>
    <t>CSI 04200005499</t>
  </si>
  <si>
    <t>FRANZONI MARCO</t>
  </si>
  <si>
    <t>GUERRIERI MARCO</t>
  </si>
  <si>
    <t>CI. AM 3422754</t>
  </si>
  <si>
    <t>CSI 04200005053</t>
  </si>
  <si>
    <t>CSI 04200005054</t>
  </si>
  <si>
    <t>CSI 04200009639</t>
  </si>
  <si>
    <t>PAT. U15877394M</t>
  </si>
  <si>
    <t>CSI 04200005497</t>
  </si>
  <si>
    <t>CSI 04200005057</t>
  </si>
  <si>
    <t>CSI 04200005064</t>
  </si>
  <si>
    <t>RIVA ALBERTO</t>
  </si>
  <si>
    <t>CSI 04200005122</t>
  </si>
  <si>
    <t>Brev Mallo</t>
  </si>
  <si>
    <t>CAMPO LUNGO/LARGO: difesa alta, trappola fuorigioco, passaggi diretti, ritmo veloce, pressing metà campo, ampiezza gioco: larga.</t>
  </si>
  <si>
    <t>giocare sulle fasce è una presa in giro...quindi le giocate vanno al centro.. sfruttare la velocità degli attaccanti per usufruire della lunga prateria, avere almeno un giocatore al centrocampo che ti mette ordine (uno alla pirlo), i passaggi vanno bene sia diretti che veloci..difesa altissima visto che nemmeno gli avversari potranno usufruire delle fasce laterali!</t>
  </si>
  <si>
    <t>CAMPO LUNGO/STRETTO</t>
  </si>
  <si>
    <t>CORTO/LARGO</t>
  </si>
  <si>
    <t>Difesa bassa per limitare il pressing degli avversari, passaggi corti e ritmo lento per garantire un maggiore possesso palla e non rischiare che sul campo corto la perdita di palla per un passaggio troppo ingenuo scaturisca in contropiedi letali, ampiezza larga, niente trappola del fuorigioco.</t>
  </si>
  <si>
    <t>MR</t>
  </si>
  <si>
    <t>j_sparrow@alice.it</t>
  </si>
  <si>
    <t>Mirco</t>
  </si>
  <si>
    <t>Bastardi</t>
  </si>
  <si>
    <t>Best</t>
  </si>
  <si>
    <t>Borghi Busi Cami Abi</t>
  </si>
  <si>
    <t>1/2FINALE</t>
  </si>
  <si>
    <t>Franz Fabio Guerro</t>
  </si>
  <si>
    <t>Presenze campionato TITOLARE</t>
  </si>
  <si>
    <t>Presenze campionato SUBENTRATO</t>
  </si>
  <si>
    <t>COPPA</t>
  </si>
  <si>
    <t>Campionato LOVERS</t>
  </si>
  <si>
    <t>CSI 04200010299</t>
  </si>
  <si>
    <t>CSI 04200004687</t>
  </si>
  <si>
    <t>CSI 04200010300</t>
  </si>
  <si>
    <t>Allenatore:</t>
  </si>
  <si>
    <t>Dirigenti accompagnatori:</t>
  </si>
  <si>
    <t>CSI 04200010298</t>
  </si>
  <si>
    <t>PARTITE</t>
  </si>
  <si>
    <t>Bertolani Roberto</t>
  </si>
  <si>
    <t>Brevini Luca</t>
  </si>
  <si>
    <t>Amichevole CORALLO</t>
  </si>
  <si>
    <t xml:space="preserve">Sutura - 
 - </t>
  </si>
  <si>
    <t>Dotti Vittorio</t>
  </si>
  <si>
    <t xml:space="preserve">ARANCIO </t>
  </si>
  <si>
    <t>COLORE</t>
  </si>
  <si>
    <t>MANICA</t>
  </si>
  <si>
    <t>CORTA</t>
  </si>
  <si>
    <t xml:space="preserve">MAGLIE </t>
  </si>
  <si>
    <t xml:space="preserve">PANTALONCINI </t>
  </si>
  <si>
    <t>CALZETTONI</t>
  </si>
  <si>
    <t>PORTIERE</t>
  </si>
  <si>
    <t>SI</t>
  </si>
  <si>
    <t>NERA BANDA ARANCIO</t>
  </si>
  <si>
    <t>LUNGA</t>
  </si>
  <si>
    <t>ARANCIO VINTAGE</t>
  </si>
  <si>
    <t>NO</t>
  </si>
  <si>
    <t>BIANCA</t>
  </si>
  <si>
    <t>NERA ARANCIO NUM ARGENTO</t>
  </si>
  <si>
    <t>T</t>
  </si>
  <si>
    <t>1 TEMPO: Rosso; Robby, Mauri, LBrev, Abi;  Franz, Fabio, Bulga; Gio; Brev, Mallo. 2TEMPO: Rosso; Borghi, Cami, Busi, Abi;  Corra, Dotti, Franz; Lucky; Milvu, Monti.  I gol arrivano tutti nel primo tempo, il primo creato da solo dal Mallo che si libera al limite dell'area e insacca con un bolide di sinistro, il secondo invece è merito del Brev che lanciato in area da Gio appoggia al Mallo che deve solo spingere in rete.</t>
  </si>
  <si>
    <t>Sutura - CORALLO
 2 - 0</t>
  </si>
  <si>
    <t>Campionato ARCETO UTD</t>
  </si>
  <si>
    <t>Sutura - OPPSEN
2 - 2</t>
  </si>
  <si>
    <t>S</t>
  </si>
  <si>
    <t>Borghi Mauri Robby Abi</t>
  </si>
  <si>
    <t xml:space="preserve">Franz Dotti Bulga </t>
  </si>
  <si>
    <t>Gimmi</t>
  </si>
  <si>
    <t>Monti Milvu</t>
  </si>
  <si>
    <t>Partita giocata non bene. Non abbiamo ancora le misure del campo e le distanze tra i reparti. Poco aggressivi subiamo gol in contropiede (Borghi alto e perso palla a centrocampo) e su corner (marcatura errata di Robby). Ci pensa il solito Mallo (in formissima in questo periodo) a sistemare le cose: prima accorcia su calcio d'angolo incornando di testa e poi su splendida imbeccata di Milvu insacca di esterno.</t>
  </si>
  <si>
    <t>LAVANDERIA 12 EURO</t>
  </si>
  <si>
    <t>Non siamo brillanti, probabilmente per il fatto che abbiamo lavorato parecchio sul fondo. Non mi è piaciuto l'approccio, e come abbiamo giocato la palla nel primo tempo. Robby da rivedere, Giogio lento. Nel secondo un poco meglio…dobbiamo migliorare nei movimenti senza palla.</t>
  </si>
  <si>
    <t>BREVINI LUCA</t>
  </si>
  <si>
    <t>BERTOLANI ROBERTO</t>
  </si>
  <si>
    <t>DOTTI VITTORIO</t>
  </si>
  <si>
    <t>BULGARELLI RICCARDO</t>
  </si>
  <si>
    <t>L.BREV stiramento</t>
  </si>
  <si>
    <t xml:space="preserve"> VENTU stiramento</t>
  </si>
  <si>
    <t>FRANZ contrattura</t>
  </si>
  <si>
    <t>CORRA ginocchio</t>
  </si>
  <si>
    <t>ENRI schiena</t>
  </si>
  <si>
    <t>La DIFESA alta permette di accorciare la squadra e non lasciare agli avversari gli spazi tra difesa e centrocampo necessari per afforntare la difesa palla a terra, la trappola del fuorigioco permette di afforntare anche gli attaccanti più veloci, data la dimensione del campo uso i passaggi diretti per un veloce cambio del fronte di gioco, il ritmo veloce permette di prendere gli avversari in velocità, e l'ampiezza di gioco larga per sfruttare le sovrapposizioni dei terzini che vanno spesso al cross. Il gioco deve partire dai terzini che voglio si allarghino subito quando la palla è tra le mani del portiere. I difensori devono cercare di giocare sempre col centrale di centrocampo, non appena si recupera palla scaricare sul centrale. ATTACCANTI mai statici. In fase di non possesso stazionare tra i loro centrali e terzini in modo che il nostro pressing parta in fase centrale dal trequartista.</t>
  </si>
  <si>
    <t>AT-04200474</t>
  </si>
  <si>
    <t>AT-04205500</t>
  </si>
  <si>
    <t>AT-04205499</t>
  </si>
  <si>
    <t>AT-04205501</t>
  </si>
  <si>
    <t>AT-04205502</t>
  </si>
  <si>
    <t>AT-04205503</t>
  </si>
  <si>
    <t>AT-04205505</t>
  </si>
  <si>
    <t>AT-04205482</t>
  </si>
  <si>
    <t>AT-04205483</t>
  </si>
  <si>
    <t>AT-04205484</t>
  </si>
  <si>
    <t>AT-04205485</t>
  </si>
  <si>
    <t>AT-04205486</t>
  </si>
  <si>
    <t>AT-04205487</t>
  </si>
  <si>
    <t>AT-04205488</t>
  </si>
  <si>
    <t>AT-04205509</t>
  </si>
  <si>
    <t>AT-04205489</t>
  </si>
  <si>
    <t>AT-04205506</t>
  </si>
  <si>
    <t>AT-04205490</t>
  </si>
  <si>
    <t>AT-04205491</t>
  </si>
  <si>
    <t>AT-04205492</t>
  </si>
  <si>
    <t>AT-04205493</t>
  </si>
  <si>
    <t>AT-04205507</t>
  </si>
  <si>
    <t>AT-04205494</t>
  </si>
  <si>
    <t>AT-04205498</t>
  </si>
  <si>
    <t>AT-04205497</t>
  </si>
  <si>
    <t>AT-04205495</t>
  </si>
  <si>
    <t>AT-04205496</t>
  </si>
  <si>
    <t>CSI 04200010301</t>
  </si>
  <si>
    <t>NERA</t>
  </si>
  <si>
    <t>LUCA febbre</t>
  </si>
  <si>
    <t>CI. AS 5255320</t>
  </si>
  <si>
    <t>CI. A0 0993409</t>
  </si>
  <si>
    <t>CI. AK 0592759</t>
  </si>
  <si>
    <t>PAT. RE 2171554V</t>
  </si>
  <si>
    <t>PAT. U 168237712</t>
  </si>
  <si>
    <t>PAT. RE 5094805J</t>
  </si>
  <si>
    <t>Robby LBrev Cami Abi</t>
  </si>
  <si>
    <t xml:space="preserve">Dotti Fabio Bulga </t>
  </si>
  <si>
    <t>AT-04205508</t>
  </si>
  <si>
    <t>Sutura - ARCETO UTD
3 - 1</t>
  </si>
  <si>
    <t>ARCETO UNITED</t>
  </si>
  <si>
    <t xml:space="preserve">Esordio stagionale, partiamo bene e concentrati. Prese le misure ci sciogliamo e al 15' passiamo in vantaggio: tiro di Gimmi dal limite svirgolato e ribattuto, la palla finisce al Mallo che dal vertice sinistro dell'area la piazza al sette. Eurogol! Ora dovremmo gestire ma siamo agitati e non usiamo la testa. Sale un pò di nervosismo. A inizio secondo tempo quando tutto sembra filare liscio riusciamo a farci prendere in contropiede, con buco di Robby da cui nasce il loro pareggio. Rosso incolpevole. La reazione è buona e al 23' torniamo avanti: grande spunto del Brev che prende palla a centrocampo e la smista splendidamente per Fabio che si è inserito bene e dal fondo la rimette in mezzo dove Brev di tacco serve il Mallo che sottoporta raddoppia. Ora la gestiamo meglio. In pieno recupero contropiede fulmineo di Brev che si invola verso l'area ma viene steso: rigore! Cami trasforma. </t>
  </si>
  <si>
    <t xml:space="preserve">A parte il nervosismo (Brev??) direi che come inizio non c'è male, la squadra ha dimostrato ancora una volta di saper reagire se rimontata. Un paio di sbavature difensive e le punte poco servite, queste le cose da migliorare. Già in forma il Mallo e Fabio. Un passo indietro Robby. Per il resto siamo stati concentrati. La vittoria è meritata. Tatticamente quando è entrato Enri a uomo sul loro 9 (velocissimo) è stata un scelta azzeccata. </t>
  </si>
  <si>
    <t>DOTTI botta al piede</t>
  </si>
  <si>
    <t>BULGA febbre</t>
  </si>
  <si>
    <t>Campionato RECREATIVO R. NUOVA</t>
  </si>
  <si>
    <t>Coppa SAN DALMAZIO</t>
  </si>
  <si>
    <t>RECREATIVO</t>
  </si>
  <si>
    <t>Bulga</t>
  </si>
  <si>
    <t>FABIO stiramento</t>
  </si>
  <si>
    <t>Sutura - RECREATIVO 
4 - 1</t>
  </si>
  <si>
    <t>Primo tempo di studio con poche occasioni, sblocchiamo la partita al 32' Mallo si libera in fascia, la mette in mezzo il Brev viene falciato: rigore che lo stesso Brev insacca. Secondo tempo partiamo a razzo ed al 3' raddoppiamo: Fabio apre per Abi che salta un avversario e dal fondo la mette in mezzo dove Bulga la appoggia a Mallo che insacca di potenza! Due minuti dopo Bulga serve Fabio in fascia che crossa splendidamente per il Brev che a centro area non perdona. Al 15' quarto gol di Vitto che in contropiede servito splendidamente dal Brev la mette sotto la traversa. Partita chiusa. Girandola di cambi. Prendiamo gol all'ultimo minuto su rimpallo ed in 10 contro 11 dato che Fabio esce per infortunio (probabile stiramento)</t>
  </si>
  <si>
    <t>Campionato ARCICADE'</t>
  </si>
  <si>
    <t>SAN FAUSTINO</t>
  </si>
  <si>
    <t>BREV stiramento</t>
  </si>
  <si>
    <t>S. FAUSTINO - Sutura   
1 - 1</t>
  </si>
  <si>
    <t>Robby Mauri Cami Abi</t>
  </si>
  <si>
    <t>Bulga Dotti Paolo</t>
  </si>
  <si>
    <t>Franz Brev Mallo</t>
  </si>
  <si>
    <t xml:space="preserve">Abbiamo provato a giocare a tre davanti, nel primo tempo siamo andati benino. Mallo però troppop statico. Buon Franz. A centrocampo un po’ lenti: Dotti calato molto a inizio secondo tempo. Dietro nulla da appuntare, il gol nasce da una dormita ma probabilmente era viziato da gioco pericoloso. Spiace per il rigore sbagliato dal Brev, soprattutto per il fatto che doveva tirarlo Cami. Paghiamo caro anche l'infortunio allo stesso Brev che ne avrà per un pò purtroppo. </t>
  </si>
  <si>
    <t xml:space="preserve">Fase di studio che dura fino al 21' quando Abi dalla fascia serve Franz che stoppa e serve in profondità Brev che dal limite insacca a fil di palo. In vantaggio gestiamo bene senza rischi. Nell'intervallo tolgo Un Mallo troppo statico per il gioco a tre punte ed inserisco il Ventu, poi tolgo Robby (impreciso e sbilanciato) e metto Busi. Partiamo bene, poi dopo 10 minuti, forse sbagliando, tolgo Dotti che mi sembra accusare un calo fisico mettendo Guerro e sposto Paolo centrale ma soffriamo la loro pressione. Tolgo Franz per Gimmi. a 7' dalla fine da rimessa laterale dormiamo in mezzo e prendiamo gol con una zampata improvvisa. Rosso forse colpevole, ma dalla panca non ho capito. Reagiamo subito e Abi si procura un rigore! Incarico Cami....ma sul dischetto si presenta il Brev che sbaglia! Poi dopo un paio di minuti si infortuna....forse stiramento al polpaccio.  </t>
  </si>
  <si>
    <t>Campionato SALVATERRA</t>
  </si>
  <si>
    <t>ARCICADE'</t>
  </si>
  <si>
    <t xml:space="preserve"> ARCICADE' - Sutura
0 - 0</t>
  </si>
  <si>
    <t>Mallo Ventu</t>
  </si>
  <si>
    <t xml:space="preserve">Bulga Paolo Guerro  </t>
  </si>
  <si>
    <t>PAT. RE 5064585L</t>
  </si>
  <si>
    <t>PAT. RE 5143648J</t>
  </si>
  <si>
    <t>CI. AS 5256026</t>
  </si>
  <si>
    <t>CI. AR 3244222</t>
  </si>
  <si>
    <t>CI. AS 5216140</t>
  </si>
  <si>
    <t>CI. AR 3243004</t>
  </si>
  <si>
    <t>CI. AR 8727160</t>
  </si>
  <si>
    <t>CI. AS 8182653</t>
  </si>
  <si>
    <t>CI. AS 5255144</t>
  </si>
  <si>
    <t>CI. AR 3243662</t>
  </si>
  <si>
    <t>CI. AR 3299946</t>
  </si>
  <si>
    <t>PAT. RE 5104237W</t>
  </si>
  <si>
    <t>CI AR 9918751</t>
  </si>
  <si>
    <t>SAN DALMAZIO</t>
  </si>
  <si>
    <t xml:space="preserve">Franz Dotti Guerro  </t>
  </si>
  <si>
    <t xml:space="preserve"> Sutura - S. DALMAZIO
2 - 0</t>
  </si>
  <si>
    <t>Borghi Mauri Cami Robby</t>
  </si>
  <si>
    <t>Subito padroni del campo. 4-3-1-2 che ha un impatto positivo. Abbiamo già alcune occasioni con un paio di tiri da fuori ed un palo di testa (16') da parte del Ventu imbeccato da Guerro su punizione. Poi al 26' da angolo respinto al limite fucilata di Franz che il portiere respinge sui piedi del Mallo che da due passi insacca! Allo scadere altra occasione per Mallo che  su spizzata di testa di Milvu si trova in ottima posizione ma cicca il sinistro. Intervallo: cambio un opaco Robby (già peraltro ammonito) e metto Abi. Cambia la musica su quella fascia. Poi escono Ventu per il Monti all'esordio stagionale, Franz per Paolozzo e Milvu per Bulga. Al 22' raddoppiamo: Paolo filtrante per Mallo che parte da centrocampo si presenta in area, scarta il portiere e insacca di destro. Partita chiusa. Ultimi 5 minuti con qualche acuto . Poi Guerro esce per Busi e triplice fischio.</t>
  </si>
  <si>
    <t>Buonissima prova della squadra sotto tutti gli aspetti: approccio eccellente, gioco di squadra, messi bene in campo. Nessuna sbavatura dietro. Sugli scudi Mallo e Milvu autori di ottime prove. Minutaggio per il Monti che deve trovare la forma migliore. I Sutura sono tornati!!</t>
  </si>
  <si>
    <t>SALVATERRA</t>
  </si>
  <si>
    <t>Busi Mauri Cami Abi</t>
  </si>
  <si>
    <t xml:space="preserve">Bulga Dotti Paolo </t>
  </si>
  <si>
    <t>Gimmi Mallo Monti</t>
  </si>
  <si>
    <t>B</t>
  </si>
  <si>
    <t>SALVATERRA - Sutura
0 - 1</t>
  </si>
  <si>
    <t>BUSI stiramento</t>
  </si>
  <si>
    <t>caso Milvu</t>
  </si>
  <si>
    <t>questione Dotti</t>
  </si>
  <si>
    <t>caso Gimmi</t>
  </si>
  <si>
    <t>caso Robby</t>
  </si>
  <si>
    <t>0 - 1 di positivo trovo il risultato ed il fatto di non aver preso gol (già da tre partite). Concediamo veramente poco agli avversari che anche oggi non hanno praticamente mai tirato in porta. In fase di costruzione fatichiamo non poco, poi il fatto di aver giocato sul sintetico e soltanto due giorni dopo l'impegno di coppa non ci ha aiutato. Sono contento per il Ventu che si è sbloccato, dopo il palo della volta scorsa. Da registrare il comportamento di Robby che lascia la panchina per andare in doccia a 10' minuti dal termine.</t>
  </si>
  <si>
    <t>Loro sono una squadra di urlatori: appena vengono toccati urlano come se fossero squoiati… inoltre sono scorretti: pestoni e calci a palla lontana. Uno su tutti: Guercio Fabio, questo pezzo di merda al ritorno non deve finire la partita. Tutto sommato sono soddisfatto della prova: la squadra sta sopperendo bene alle assenze e prima o poi tornerà a vincere, speriamo già dalla prossima in coppa. Da segnalare il caso Gimmi, che se ne va rabbuiato (chiariremo poi al telefono, aveva intenzione di mollare perchè poco considerato, ma faccio rientrare l'allarme)</t>
  </si>
  <si>
    <t>Molto soddisfatto dell'approccio alla sfida. Partita ben giocata, ci siamo divertiti e tutti hanno avuto minutaggio. Ottima la difesa con Mauri e Busi perfetti. A centrocampo un super Fabio in regia con un buonissimo Bulga in veste di trequartista! Davanti Mallo e Brev in stato di grazia. siamo andati molto bene. Andiamo avanti così! Dajeeeee! Da segnalare il caso Meglioli, che dice di non divertirsi più....intenzionato a mollare)</t>
  </si>
  <si>
    <t>Partita contratta, dimostriamo concentrazione fin da subito e costruiamo qualche bella azione con un paio di cambi campo. Rientro di Milvu dietro le punte (opera di ricucitura rapporto effettuata sapientemente) si muove bene e cresce alla distanza. La vera palla gol però ce l'hanno loro su un passaggio errato di Borghi a metà campo, prendiamo un contropiede 3 vs 2 che sventiamo per loro ingenuità. Nel secondo tempo occasionissima per Franz che solo davanti al portiere non tira ma serve Milvu in fuorigioco. poi lo stesso Milvu centra il palo dopo gran stop su lancio di Gimmi. Il pareggio tutto sommato è giusto.</t>
  </si>
  <si>
    <t>Prima partita al Torelli nuovo, campo grande, giropalla abbastanza buono per essere alla prima. Già in forma: Luca Rabitti, Mallo, Mauri, Monti (anche se impreciso sotto porta). Mi sono piaciuti anche Bulga e Dotti (da segnalare che alcuni elementi della squadra vogliono intromettersi nella gestione Dotti, frizioni da parte mia con alcuni giocatori)</t>
  </si>
  <si>
    <t>Partiamo col 4-3-3 ma i movimenti non vengono. E' un modulo da riprovare, forse tra le mura amiche e dopo averlo provato in allenamento. Torniamo al 4-3-1-2 ma i risultati non cambiano. Sterile possesso palla che non concede spazi agli avversari, ma in fase di costruzione facciamo fatica. Solo un paio di occasioni per Monti, una davvero ghiotta, su corner si trova la palla a 5 metri dalla porta ma centra il portiere. Qualche corner pericoloso, poi niente fino all'ultimo minuto quando Paolo esplode un destro dal limite che il portiere respinge a campanile sul quale si avventa il Vetu che insacca di testa! 1 a 0 e triplice fischio.</t>
  </si>
  <si>
    <t>Campionato OPPSEN</t>
  </si>
  <si>
    <t>Campionato S.PELLEGRINO</t>
  </si>
  <si>
    <t>Campionato S.FAUSTINO</t>
  </si>
  <si>
    <t>MONTIPO' LUCA</t>
  </si>
  <si>
    <t>Blu</t>
  </si>
  <si>
    <t>SAN PELLEGRINO</t>
  </si>
  <si>
    <t>Brev Ventu</t>
  </si>
  <si>
    <t>Borghi Robby Cami Abi</t>
  </si>
  <si>
    <t>Paolo</t>
  </si>
  <si>
    <t>Franz Guerro Bulga</t>
  </si>
  <si>
    <t>S.PELLEGRINO - Sutura
1 - 0</t>
  </si>
  <si>
    <t>Arbitro all'altezza della mia panchina. Palla che danza sulla riga di porta…fischia il gol. Incredibile. La palla non era assolutamente entrata. Dieci minuti dopo punizione dal limite a nostro favore, non viene chiesta la distanza e segnamo: l'arbitro annulla. io credo nella buona fede, ma mi girano i coglioni anche perchè in campo siamo stati quadrati e dopo lo svantaggio propositivi e volitivi, mostrando la voglia di recuperare. Purtroppo non ce l'abbiamo fatta. Brev un pò impreciso sotto porta, un grande Rosso tra i pali (due interventi miracolosi!), un buon Gimmi quando è salito. Mallo in trasferta e da sostituto non è un granchè.</t>
  </si>
  <si>
    <t>Hai mai visto una partita dove la squadra che segna perde? Eccola. Scherzi a parte nulla da rimproverare ai miei se non la poca precisione in fase di conclusione e la grinta tirata fuori solo dopo essere passati in svantaggio. Del resto gran reazione. Il pareggio sarebbe stato più giusto ma il calcio è anche questo. Voltiamo pagina, consapevoli che nel calcio una volta va e una volta viene....andiamo avanti Sutura! 259 giorni di imbattibilità sono un gran bel record, anche perchè le sconfitte, sia quella di quest'anno che quella dell'anno scorso sno arrivate per sviste/torti arbitrali.</t>
  </si>
  <si>
    <t>Franz Bulga Mauri Abi</t>
  </si>
  <si>
    <t>Dotti Fabio Guerro</t>
  </si>
  <si>
    <t>DOTTI ginocchio</t>
  </si>
  <si>
    <t>OPPSEN - Sutura
2- 2</t>
  </si>
  <si>
    <t>1 tempo: la sblocca il Brev al 23' minuto, lanciato in contropiede da Gimmi, sfrutta l'indecisione del loro portiere che liscia e insacca a porta vuota. Passa un minuto, spegniamo la luce e mentre protestiamo con l'arbitro per una punizione invertita, loro battono un calcio d'angolo e noi facciamo le belle statuine: miracolo del rosso ma sulla ribattuta da un metro insaccano. 2 tempo: al 13' raddoppiamo da corner perfetto di Fabio per il Ventu che insacca splendidamente di testa. Girandola di cambi, ma arretriamo troppo il baricentro e soprattutto nopn teniamo più sù un pallone. Non sfruttiamo un paio di contropiedi pericolosi e in pieno recupero subiamo il pareggio: da rimessa laterale, cross in mezzo, e rete di testa. Difesa ferma.</t>
  </si>
  <si>
    <t>Derby sfortunato. Due volte in vantaggio, non sappiamo gestire la partita, poco possesso palla, condizione fisica approssimativa e un pizzico di sfortuna. Tutto questo si traduce in un 2a2. il pareggio subito all'ultimo minuto ci lascia un grosso amaro in bocca...continuiamo a regalare. Sul piano fisico siamo un pò calati alla distanza e forse questo ha influito, oltre al freddo.... SOliti cali di concentrazione, poco possesso palla, occasioni sprecate (Mallo e Brev ma anche Monti...). E' necessaria nell'anno nuovo un'inversione di rotta.</t>
  </si>
  <si>
    <t>X</t>
  </si>
  <si>
    <t>NOEL MATCH</t>
  </si>
  <si>
    <t>ROBBY ginocchio</t>
  </si>
  <si>
    <t>BORGHI pubalgia</t>
  </si>
  <si>
    <t>LAVANDERIA 24 EURO</t>
  </si>
  <si>
    <t>Sutura - ATLETICO PGS
4 - 1</t>
  </si>
  <si>
    <t>Tinca</t>
  </si>
  <si>
    <t>Enri Paolo Mauri Abi</t>
  </si>
  <si>
    <t>Bulga Fabio Guerro</t>
  </si>
  <si>
    <t>Gimmi Brev Monti</t>
  </si>
  <si>
    <t>Gran partita. Abbiamo provato il 4-3-3 ed i risultati sono stati molto buoni: una marea di palle gol create e situazioni offensive che mi sono piaciute molto. Ottimo il tandem sulla destra Gimmi-Bulga, buona prova offensiva di Abi (che segna al 3' imbeccato splendidamente: Brev riceve palla dalla destra da Gimmi, stop e apertura a sinistra dove Abi riceve, dribbla l'avversario e insacca di destro sul secondo palo). Altra bella prova di Gimmi in gol al 27'dopo scambio al limite con Brev. Nel secondo tempo i ritmi calano e siamo più lunghi. Sposto Fabio centrale dietro per farlo rifiatare e porto Paolo a centrocampo che mette lo zampino in entrambi i gol: prima serve con un filtrante chirurgico il Brev che solo davanti al portiere lo supera in pallonetto, poi serve dal limite dell'area Mallo che insacca di destro.</t>
  </si>
  <si>
    <t>Prestazione da incorniciare. Ci siamo divertiti e abbiamo giocato il calcio più bello da inizio anno. D'accordo era un amichevole contro avversari inferiori, però siamo stati davvero bravi a mettere in atto quanto provato in allenamento. Vediamo di proseguire su questa strada. Ottima prova di Paolo, Abi, Fabio, Bulga; Gimmi e Brev.</t>
  </si>
  <si>
    <t xml:space="preserve">Amichevole ATLETICO </t>
  </si>
  <si>
    <t xml:space="preserve">Amichevole LOVERS </t>
  </si>
  <si>
    <t>LOVERS - Sutura 
3 - 2</t>
  </si>
  <si>
    <t>Enri Luca Mauri Abi</t>
  </si>
  <si>
    <t>Gimmi Ventu Mallo</t>
  </si>
  <si>
    <t>Buonissima partita fino a dieci minuti dalla fine, quando la stanchezza per non aver cambi si è fatta sentire. Campo indecente, avversari che picchiavano come fabbri e noi pure senza portiere. Un gran Dotti autore di una doppietta e buone giocate di Gimmi. Dietro bene ma purtroppo si torna a fermare Brev Luca, per stiramento al quadricipite femorale.</t>
  </si>
  <si>
    <t>Buon allenamento. Dispiace per l'infortunio a Brev Luca.</t>
  </si>
  <si>
    <t>Coppa BASILICANOVA</t>
  </si>
  <si>
    <t>Franz Paolo Mauri Abi</t>
  </si>
  <si>
    <t>BASILICANOVA</t>
  </si>
  <si>
    <t xml:space="preserve">BASILICANOVA - Sutura 
3 - 3 </t>
  </si>
  <si>
    <t>Alla fine resta un po’ di amaro in bocca perché eravamo in vantaggio 3a1…però nel secondo tempo la loro pressione è stata davvero costante. Abbiamo giocato contro una buonissima squadra che ci darà filo da torcere anche al ritorno. Sul piano del gioco nel primo tempo simo stati all'altezza e intelligenti nelle ripartenze. Lesti a capire che forse avremmo giocato meglio con un trequartista, infatti li infiliamo due volte. Peccato non aver gestito meglio il doppio vantaggio: paghiamo una serata non perfetta del Rosso e la fisicità associata alla giovane età degli avversari.</t>
  </si>
  <si>
    <t>ENRI muscoli</t>
  </si>
  <si>
    <t>GUERRO muscoli</t>
  </si>
  <si>
    <t>CI. AO 4146671</t>
  </si>
  <si>
    <t>CI. AS 5217636</t>
  </si>
  <si>
    <t>PAT. U192391140N</t>
  </si>
  <si>
    <t>Campionato BOIARDO</t>
  </si>
  <si>
    <t>Robby Paolo Mauri Abi</t>
  </si>
  <si>
    <t>Ventu</t>
  </si>
  <si>
    <t>CI. AS5216237</t>
  </si>
  <si>
    <t>PAT. RE 5038162L</t>
  </si>
  <si>
    <t>SAN DALMAZIO - Sutura 
1 - 1</t>
  </si>
  <si>
    <t xml:space="preserve">Partita fatta di lanci lunghi e poco gioco. Teniamo bene il campo e siamo aggressivi. Loro scheggiano una traversa su punizione, noi abbiamo una chiara palla gol con Bulga. Nel secondo tempo, come spesso succede, paghiamo l'inizio: forse poca concentrazione...d'accordo che la palla arriva sporca al loro attaccante ma Robby è a due metri dall'uomo. Dopo un altro svarione in cui tenta di proteggere l'uscita del Rosso lo cambio per Luca Brev che entra con grinta e mi è piaciuto. Metto Gimmi per un Ventu troppo lezioso. Poi Monti e Un grande Luca Rabitti, la cui sola presenza scuote il morale della truppa e dal cui piede nasce l'assist per il gol del Bulga! </t>
  </si>
  <si>
    <t>FABIO e GIMMI stiramenti</t>
  </si>
  <si>
    <t>Il peggior campo mai visto. Praticamente un campo da calcio a 9...strettissimo. Aver fatto risultato oggi è prova di carattere. Non si è giocato a calcio. Il gol preso nasce da una disattenzione difensiva di Robby che regala metri all'avversario. Il pareggio invece arriva su imbeccata di Luca per Bulga che in spacata insacca. Luca riesce a trasmettere carica ai compagni....sarebbe fondamentale se riuscisse ad esserci altre volte. Dispiace per gli infortuni muscolari a Gimmi e soprattutto a Fabio.  Contento per la qualificazione agli ottavi con un turno d'anticipo</t>
  </si>
  <si>
    <t>LBrev Paolo Mauri Abi</t>
  </si>
  <si>
    <t>Bulga Dotti Guerro</t>
  </si>
  <si>
    <t>Sutura - ARCICADE'
2 - 2</t>
  </si>
  <si>
    <t>E</t>
  </si>
  <si>
    <t>Campani Simone</t>
  </si>
  <si>
    <t>Soliti errori di sempre: in vantaggio e con inerzia a favore, senza aver mai corso un reale pericolo, prendiamo gol su contropiede da una punizione a nostro favore. Rientriamo in campo a inizio ripresa solito black out di dieci minuti. Poi Bulga ci complica la vita per un fallo stupido a centrocampo. Passiamo in svantaggio ma dimostriamo carattere e riusciamo a rimettere in piedi la partita pareggiandola a 10 dalla fine. Sofferenza finale. Quest'anno non riusciamo ancora a vincere e quando può andare male va male. noi però siamo maestri nel complicarci la vita. la prossima tra squaifiche e infortuni saremo decimati....</t>
  </si>
  <si>
    <t>Partita impostata bene da subito, zero rischi e messi bene in campo. La sblocchiamo al 15': Dotti cambio campo per Luca Brev che apre per Bulga, cross in mezzo e Mallo di sponda per Brev che di sinistro la spara in rete. Quando tutto sempbra sotto controllo al 31' battiamo al volo una punizione a centrocampo quando avremmo potuto gestire il tempo meglio e prendiamo gol in contropiede: esterni alti dietro solo Mauri. Incredibile! Strigliata nell'intervallo ma non serve: entriamo deconcentrati e ci schiacciano per 10 minuti nella nostra area. Poi Bulga perde la testa e ne secca tre a centrocampo: rosso giusto. Restiamo in 10, cerco di aggiustare la situazione con qualche cambio, ma andiamo sotto, buco a dx, gol in mischia al 22'. Passa un minuto e pareggiamo con Paolo che dalla sinistra fa partire un cross che sorprende tutti. Ultimi minuti con ammonizioni evitabili di Paolo e Camillo che ci complicano la prossima partita.</t>
  </si>
  <si>
    <t>BREV lussazione spalla</t>
  </si>
  <si>
    <t>Barchi Yuri</t>
  </si>
  <si>
    <t>BOIARDO</t>
  </si>
  <si>
    <t>Robby LBrev Mauri Abi</t>
  </si>
  <si>
    <t>Franz Dotti Guerro Simo</t>
  </si>
  <si>
    <t>Ventu Mallo</t>
  </si>
  <si>
    <t>BARCHI YURI</t>
  </si>
  <si>
    <t>RUOZZI MARCO</t>
  </si>
  <si>
    <t>AT-04237498</t>
  </si>
  <si>
    <t>AT-04237497</t>
  </si>
  <si>
    <t>Sutura - BOIARDO
0 - 0</t>
  </si>
  <si>
    <t>Cronaca: 0 tiri in porta 0! Nulla da commentare. Unico sussulto una verticalizzazione di Mallo per Simo Campani che a tu per tu con il portiere avversario lo centra.</t>
  </si>
  <si>
    <t>Penso una delle peggiori partite della mia gestione. Il 4-4-2 in linea non ci calza per niente. Siamo molli e senza idee. Sugli scudi solo il Guerro con una prestazione immensa tutto cuore e grinta. Dobbiamo invertire la rotta perché se no sono cazzi acidi.....</t>
  </si>
  <si>
    <t>Primo tempo partiamo subito con una triangolazione stretta Brev-Monti che porta quest'ultimo al tiro ma il portiere fa un miracolo. Passiamo 10 minuti in sofferenza e al 12 andiamo in svantaggio: un Rosso incerto si fa anticipare dall'avversario. Ripartiamo subito decisi e Brev si procura un netto rigore steso dal portiere. Gimmi insacca ed è pareggio al 13'. Passano tre minuti e Monti su spizzata del Brev insacca in pallonetto sul portiere in uscita. Al 32' grande azione: Guerro di prima per Brev che lanciato in contropiede scarta il portiere e insacca. Nell'intervallo Cambio Brev per affaticamento muscolare col Ventu, e dopo 5 minuti anche Gimmi con Mallo. Loro accorciano subito, con un tiro dal limite che il Rosso non trattiene... Poi è un lungo assedio ed al 17' capitoliamo, infilati chirurgicamente in velocità. Ultimi minuti in sofferenza ma si chiude sul 3-3.</t>
  </si>
  <si>
    <t>Borghi LBrev Mauri Abi</t>
  </si>
  <si>
    <t>Monti Ventu</t>
  </si>
  <si>
    <t>MALLO inguine</t>
  </si>
  <si>
    <t xml:space="preserve"> Sutura - BASILICANOVA
2 - 2</t>
  </si>
  <si>
    <t>Gran partita da parte del gruppo. Al 4' siamo già in vantaggio, con Paolo che dal limite infila chirurgicamente il loro portiere con una rasoiata a fil di palo. Siamo padroni del campo, messi bene dietro e a centrocampo e raddoppiamo al 20': punizione vicino all'angolo, Bulga per Dotti che la spizza sul secondo palo dove arriva Paolo che insacca! Nella ripresa fila tutto liscio fino a quando non faccio un paio di cambi. Tolgo Bulga, tra i migliori ma diffidato, per Franz. e contemporaneamente Mauri per Cami. Dietro scala in marcatura Brevo che aveva crampi e non mi ha avvertito: fatto stà che al 22' intervento scomposto di Brevo in area e rigore per gli avversari. Dieci minuti dopo infilata secca su Cami che svirgola un retropassaggio sul Rosso in uscita...palla che arriva a un avversario che ci castiga. Abbiamo spento la luce: brivido finale con occasione sprecata da loro, ma sarebbe stato il colmo.</t>
  </si>
  <si>
    <t>ARIATTI ALBERTO</t>
  </si>
  <si>
    <t>Franz Dotti Guerro</t>
  </si>
  <si>
    <t>Borghi Bulga Mauri Abi</t>
  </si>
  <si>
    <t>AT-04238214</t>
  </si>
  <si>
    <t>ENRI inguine</t>
  </si>
  <si>
    <t>Ariatti Alberto</t>
  </si>
  <si>
    <t>Sutura - SALVATERRA
2 - 0</t>
  </si>
  <si>
    <t>Primo tempo ricco di nostre occasioni, soprattutto con Paolo che però è impreciso e non riusciamo a sbloccarla: la più ghiotta palla gol arriva dopo uno splendido cambio capo di Ventu per il Franz che scarica sul Monti il cui cross viene raccolto da Paolo che tira debolmente. e' un assedio ma impreciso! Franz ammonito rischia addirittura il rosso, quindi nell'intervallo decido di cambiarlo inserendo Ari. Secondo tempo: passiamo al primo affondo, corss di Abi il portiere non trattiene, il Ventu come un falco scarica per Paolo che centra il palo poi Monti ribadisce in gol. Gli spazi si allargano e al 17' raddoppiamo con ripartenza micidiale del Monti che la mette per il Mallo che intelligentissimamente la gioca a Paolo per un tap-in a porta vuota. Partita chiusa e girandola di cambi.</t>
  </si>
  <si>
    <t>Primi 3 punti del 2014! Era ora! Gioco espresso molto buono, grinta e concentrazione massima! Se continuiamo così siamo sulla buona strada. Un ottimo Monti oggi, il solito Guerro immenso, Abi sta crescendo…ci stiamo plasmando e forgiando. Sono ottimista!</t>
  </si>
  <si>
    <t>Dominato per 55 minuti, giocato un gran calcio…poi come spesso ci capita spegnamo la luce. Fino al 55' partita super da parte di tutti, Bulga, Paolo, Guerro e Dotti, ma anche il Brevo. Poi coi cambi li rimettiamo in partita. Dobbiamo migliorare sotto l'aspetto della concentrazione. Il lato positivo è che abbiamo centrato l'obbiettivo e giocheremo in casa i quarti di finale in partita secca contro il Sasso Morelli.</t>
  </si>
  <si>
    <t>RECREATIVO - Sutura  
0 - 2</t>
  </si>
  <si>
    <t>Franz Cami Mauri Abi</t>
  </si>
  <si>
    <t>Bulga Aria Guerro</t>
  </si>
  <si>
    <t>Al 2' la sblocchiamo subito: gran gol del Guerro che riprende una respinta dal limite e fa partire un destro che scavalca il portiere e si insacca. Al 14' su una punizione deviata il Rosso fa una super parata da due passi e salva il risultato! Al 32' entrataccia su Aria: si sfiora la rissa con Gimmi che dalla panca perde le staffe. Secondo tempo: non rischiamo praticamente nulla, la partita ce la teniamo stretta in pugno. cambio le due punte,  Mallo per Monti (20') e Gimmi per Ventu (25').  A un paio di minuti dal termine punizione da centrocampo battuta da Cami per Paolo che con una spizzata mette in porta il Mallo che insacca da due passi...Partita chiusa...Violella inforna le pizze!</t>
  </si>
  <si>
    <t xml:space="preserve">Su un campo inguardabile riuscire a giocare a pallone era cosa ardua....però grandissima prova da parte del collettivo, non era facile oggi. Abbiamo dimostrato miglioramenti sia a livello atletico che mentale. Eliminati i cali di concentrazione, sempre concentrati e cattivi al punto giusto. Zero rischi dietro e cinici in avanti. Un grandissimo centrocampo, con Aria sugli scudi. Da segnalare il primo gol del Guerro coi Sutura! La classifica comincia a sorriderci. </t>
  </si>
  <si>
    <t>CI. AS 5255348</t>
  </si>
  <si>
    <t>PAT. RE 5096997H</t>
  </si>
  <si>
    <t>ARCETO UTD</t>
  </si>
  <si>
    <t>Coppa SASSO MORELLI</t>
  </si>
  <si>
    <t>Monti Mallo</t>
  </si>
  <si>
    <t>Partiamo subito concentrati, Paolo dal limite e una buona punizione conquistata dal Mallo. Poi all'11' su rinvio del loro portiere Cami rinvia di piede su un loro giocatore che lancia in profondità Corradini, Cami lo spinge ed è rigore: 1-0 per loro. Reagiamo bene, al 19' punizione dalla trequarti di Abi per Paolo che spara al volo sul primo palo: paratissima! Secondo tempo: il Rosso salva subito il risultato al 3' con una parata da ufo, poi al 13' pareggiamo. Monti recupera palla in scivolata, il Guerro gioca per Bulga che inventa un dribbling tra tre persone e serve a centroarea Mallo che si gira e di sinistro fredda il portiere. Proviamo a vincere passando al 4-3-3 ma il risultato non cambia. Buon punto per la lotta al secondo posto.</t>
  </si>
  <si>
    <t>ARCETO UTD - Sutura
1 - 1</t>
  </si>
  <si>
    <t>Sutura - S. FAUSTINO
1 - 0</t>
  </si>
  <si>
    <t>Franz Cami Robby Abi</t>
  </si>
  <si>
    <t>Franz LBrev Mauri Abi</t>
  </si>
  <si>
    <t>Aria Vitto Guerro</t>
  </si>
  <si>
    <t>Ventu Gimmi</t>
  </si>
  <si>
    <t xml:space="preserve">Partiamo subito decisi, padroni del campo, un paio di bei corner, discese dei terzini, un tiro del Guerro a botta sicura rimpallato….poi al 17' punizione velenosa di Gimmi, il portier non la tiene e sulla respinta si precipita il Ventu che insacca di potenza! Passati in vantaggio spegnamo la luce e loro hanno un'occasionissima. Poi un paio di nostre belle azioni ma il finale di tempo lo facciamo schiacciati in area. Nel secondo tempo partiamo bene, una bella azione del Franz con cross in mezzo non viene sfruttata. Poi nulla da segnalare se non un golasso del Brev annullato per fuorigioco inesistente. </t>
  </si>
  <si>
    <t>Dopo un buon inizio, dove siamo padroni del campo, una volta in vantaggio stacchiamo la spina per 5 minuti, ci riprendiamo poi ultimi 5 minuti di tempo in sofferenza (baricentro della squadra troppo basso), gettiamo via il pallone e le punte non lo tengono sù. Bisogna continuare a giocare invece. Nel secondo tempo non rischiamo nulla. Sono soddisfatto dei tre punti. Dobbiamo migliorare di testa! I blackout possono costarci cari. La squadra è solida e viva. Ottimismo per lo sprint finale. Un grande Franz, un buon Luca Brev.</t>
  </si>
  <si>
    <t>COPPA 1/4 FINALE</t>
  </si>
  <si>
    <t xml:space="preserve">Buona prova come spesso ultimamente. Carattere, voglia di lottare e di vincere. Ben messi in campo. Solita sbavatura che ci costringe ad inseguire: Cami avrebbe dovuto rinviare lungo invece di tentare l'appoggio poi sbagliato…va bè comunque in vista del secondo posto è un buon punto. Mancano 4 partite alla fine tre delle quali in casa. Dispiace moltissimo per l'infortunio muscolare a Paolo, purtroppo per lui e per noi stagione probabilmente finita. </t>
  </si>
  <si>
    <t>BOIARDO - Sutura 
0 - 3</t>
  </si>
  <si>
    <t>Bulga Vitto Guerro</t>
  </si>
  <si>
    <t xml:space="preserve">Ventu  </t>
  </si>
  <si>
    <t>Mallo Monti</t>
  </si>
  <si>
    <t>Brev incacchiato</t>
  </si>
  <si>
    <t>PAOLO strappo</t>
  </si>
  <si>
    <t>Partiamo bene, concentrati e cattivi al punto giusto, abbiamo una buona occasione con il Flaco che di testa la spizza a fil di palo, poi li castiga al 22' su punizione di Abi da sinistra, i due centrali la lasciano lì e Bulga insacca dal dischetto. Nel secondo tempo chiedo più semplicità di gioco e meno verticalizzazioni. Al 15' raddoppio del Guerro: su calcio d'angolo del Monti guerro da sotto misura ribadisce in rete! AL 27' la chiude Monti con un super golasso da fuori area, un tiro incredibile che si insacca nel sette!</t>
  </si>
  <si>
    <t>Primo tempo con troppe verticalizzazioni forzate. Un po’ di nervosismo, non riusciamo a giocare tranquilli. Però tutto sommato io sono soddisfatto dei tre punti che ci consolidano al secondo posto. Tra tutti spicca un ottimo Ventu dietro le punte, e una forma fisica generale abbastanza buona. Polemica a fine partita col Brev per l'atteggiamento del Flaco in campo. Queste cose non ci portano avanti, serve spogliatoio compatto per vincere!</t>
  </si>
  <si>
    <t>SASSO MORELLI</t>
  </si>
  <si>
    <t>Rifinitura</t>
  </si>
  <si>
    <t>CI. AU5217400</t>
  </si>
  <si>
    <t xml:space="preserve"> Sutura - SASSO MORELLI
0 - 2</t>
  </si>
  <si>
    <t>Brev Monti</t>
  </si>
  <si>
    <t>GUERRO inguine</t>
  </si>
  <si>
    <t>Penso che i nostri avversari siano la squadra più forte che abbiamo incontrato negli ultimi dua anni. Non hanno buttato via un pallone, partendo da dietro a costriuire l'azione. Avevano anche più corsa rispetto a noi che siamo arrivati a questa partita in condizioni fisiche precarie. Perdere contro squadre così ci sta, il rimpianto è non essere stati al top, aver perso Guerro dopo pochi minuti e aver preso gol su calcio di punizione dopo che loro non avevano mai impensierito il Rosso. Ora dobbiamo guardare avanti. Testa ai playoff.</t>
  </si>
  <si>
    <t>Dopo pochi minuti il Guerro che aveva già problemi a un inguine non ce la fa e sono costretto al cambio. Soffriamo la sua mancanza, era il centrocampista più in forma, e Fabio al rientro non riesce ad incidere. In campo loro fanno il gioco, e sono messi bene in campo, noi proviamo a ripartire ma facciamo fatica. Non ci sono grossi rischi con i portieri inoperosi da ambo le parti. Intervallo esce Monti (incolore) per Mallo e proviamo a passare al 4-3-3 con due punte larghe ma cambia poco, il copione è sempre quello con loro ch econducono le danze. Dopo 5' tolgo uno stremato Fabio e inserisco Simo passando Aria centrale. La partita si sblocca su un episodio, Abi commette fallo al limite al 10' punizione per loro: tiro a giro e palla che si insacca. Subiamo il colpo, proviamo una timida reazione ma fisicamente non ne abbiamo. Il raddoppio avviene su infortunio del Brev che sbaglia il disimpegno servendo un avversaro che non se lo fa ripetere due volte e chiude il match al 28'.</t>
  </si>
  <si>
    <t>Bulga Vitto Aria</t>
  </si>
  <si>
    <t>ROSSINI SIMONE (V.CAP.)</t>
  </si>
  <si>
    <t xml:space="preserve">Gimmi  </t>
  </si>
  <si>
    <t>Franz Mauri Cami Abi</t>
  </si>
  <si>
    <t>Sutura - S.PELLEGRINO
1 - 1</t>
  </si>
  <si>
    <t>Scontro tra le prime due della classe. Al 9' splendida palla di Bulga che taglia il campo in profondità per Abi che entra in area ma conclude debolmente di destro. Poi qualche bella discesa di Mallo con qualche cross (egoista in un'occasione col Brev solo in mezzo....) e un paio di angoli fatti bene. Al 21' gran punizione di Cami con paratissima del portiere. Il secondo tempo inizia con la nostra consueta amnesia: dopo soli 30 secondi svarione di Abi e subiamo gol da dentro l'area. Abbiamo una buona reazione, ma rischiamo in più frangenti di prendere il secondo per troppa voglia di fare: Abi e Cami alti con la difesa che resta sguarnita. Ma ci va bene. Al 18' gran botta di Aria su sponda di Brev e palla sotto l'incrocio. dopo il pareggio passiamo al 4-4-2 con Aria e Bulga centrali: giochiamo bene e il finale ci vede all'attacco, ma il risultato non cambia.</t>
  </si>
  <si>
    <t>Oggi abbiamo giocato uno dei più bei primi tempi della stagione, ci siamo mossi da squadra ed abbiamo giocato il pallone come avevo chiesto. Difesa solida a parte Abi in serata negativa. Siamo passati dopo il pareggio al 4-4-2 con Abi alto senza compiti di marcatura e Monti a destra. Unico neo il gol incassato dopo solo un minuto della ripresa, ma la reazione c'è stata. Abbiamo dimostrato di non avere nulla da invidiare al San Pellegrino. Però dobbiamo assolutamente entrare con la testa in ottica Playoff...le amnesie nei dentro o fuori si pagano a caro prezzo.</t>
  </si>
  <si>
    <t>OPPSEN</t>
  </si>
  <si>
    <t>Robby Enri Cami Abi</t>
  </si>
  <si>
    <t>Sutura - OPPSEN
2 - 1</t>
  </si>
  <si>
    <t xml:space="preserve">Ultima di campionato, partita con moltissime occasioni da gol, non sfruttate a dovere, il primo tempo abbiamo costruito tanto ma il Brev oggi aveva le polveri bagnate. Veniamo castigati a fine primo tempo per un errore nostro (come al solito). Sono contento dell'approccio mentale alla sfida, nessun ammonito e quindi tutta la rosa a disposizione per gli ottavi di finale. </t>
  </si>
  <si>
    <t>La partita la sblocchiamo al 4': corner perfetto di Gimmi e Vitto sul secondo palo insacca. Gol da schema! Siamo messi bene in campo e fioccano le palle gol per il Brev che però non le sfrutta a dovere. E nel calcio gol sbagliato = gol subito: al 31' veniamo castigati su nostra dormita dietro, un uomo solo in mezzo all'area non è concepibile. Ripresa esce Gimmi per Mallo, e dopo 5 minuti entra il Ventu ed esce Monti:  il canovaccio non cambia, palle gol per lo stesso Mallo (2) e Brev (2, di cui un coast to coast da paura stile Weah...fantastico). Si fa male Dotti e sono costretto ad entrare pure io!! dopo poco dal mio ingresso, palla filtrante di Ventu per Brev che stavolta da due passi finalmente la mette! A fine partita passerella per il Pres (!) che entra al posto del Brev. Ora testa ai Playoffs.</t>
  </si>
  <si>
    <t>OUT I 2 BREV</t>
  </si>
  <si>
    <t>Zini Emanuele</t>
  </si>
  <si>
    <t>AMICHEVOLE LOVERS</t>
  </si>
  <si>
    <t>ERIS</t>
  </si>
  <si>
    <t xml:space="preserve">1° TEMPO: Rosso; Franz, Busi, Fabio, Robby; Paolo, Vitto, Guerro; Gimmi; Ventu, Monti.          2° TEMPO: Rosso; Robby, Enri, Cami, Abi; Bulga, Vitto, Guerro; Eris; Ventu, Monti. </t>
  </si>
  <si>
    <t>Solito avvio deconcentrato, prendiamo gol dopo due minuti su un passaggio errato di Busi. Pareggiamo con l'azione più bella dell'anno, tutta di prima: Vitto, Eris, Flaco, Ventu, Monti che di tacco serve Eris che al volo la mette. Super gol!</t>
  </si>
  <si>
    <t>LOVERS - Sutura
1 - 1</t>
  </si>
  <si>
    <t>REAL CASINA</t>
  </si>
  <si>
    <t>1/8 FINALE REAL CASINA</t>
  </si>
  <si>
    <t>BREVINI MATTEO (CAP.)</t>
  </si>
  <si>
    <t>Allenamento Chiozza</t>
  </si>
  <si>
    <t>Franz Luca Cami Abi</t>
  </si>
  <si>
    <t xml:space="preserve">Pronti via e dopo 7 minuti veniamo immeritatamente puniti dal gol più casuale che abbia visto: dalla riga di fondo volevano crossare e la palla si infila beffarda nell'angolino basso. Abbiamo una buona reazione, qualche corner, un paio di tiri di poco a lato, poi al 24' pareggiamo: Vitto x Paolo che apre sul Monti in fascia, cross perfetto per il Brev che di testa insacca e fa 1-1. Nella ripresa tolgo no stanco Flaco per il Guerro ed al 6 Paolo coglie un legno dopo una bella azione. Incominciamo a sentire la stanchezza dovuta al caldo e perdiamo un pò di lucidità. Loro inseriscono un paio di forza fresche sulle fasce, e anche io cambio Monti col Ventu e uno stanco Paolo per Gimmi. Metto Aria davanti alla difesa e Vitto interno di centrocampo. La situazione si stabilizza, anzi cogliamo due legni nel finale con Gimmi ed il Brev. Avremmo meritato di chiudderla prima dei rigori ma alla fine la Lotteria ci sorride. Un Rosso immenso ci porta ai Quarti! </t>
  </si>
  <si>
    <t>Primo tempo giocato molto bene, ci siamo dimostrati padroni del campo, giocando in maniera ordinata e semplice, creando comunque occasioni e segnando un gran bel gol. Nel secondo termpo caliamo fisicamente e la partita ristagna. Nel finale abbiamo l'occasione per chiuderla con Gimmi ed il Brev che prendono due legni. I rigori sono inevitabili: sale in cattedra il ROsso che gliene para 3 e ci porta ai quarti di finale dove ci attende il Real Pratissolo (sarà durissima). Ecco la sequenza rigori: GIMMI: gol. ARIA: gol. CAMI gol. VENTU: parato. LUCA: parato. VITTO: gol</t>
  </si>
  <si>
    <t>REAL PRATISSOLO</t>
  </si>
  <si>
    <t>Allenamento Bosco</t>
  </si>
  <si>
    <t>ERIS e NICO</t>
  </si>
  <si>
    <t xml:space="preserve">Sutura - REAL PRATISSOLO
1 - 1  (5 - 4 d.c.r.) </t>
  </si>
  <si>
    <t xml:space="preserve">Sutura - REAL CASINA
1 - 1  (5 - 4 d.c.r.) </t>
  </si>
  <si>
    <t xml:space="preserve">S </t>
  </si>
  <si>
    <r>
      <t>Giocatori partecipanti alla gara:</t>
    </r>
    <r>
      <rPr>
        <b/>
        <sz val="14"/>
        <rFont val="Tahoma"/>
        <family val="2"/>
      </rPr>
      <t xml:space="preserve">    VIRTUS CAMPEGINE - APC SCANDIANO SUTURA</t>
    </r>
  </si>
  <si>
    <t>Campionato/Torneo:   OPEN A                                      1/2 FINALE</t>
  </si>
  <si>
    <r>
      <t xml:space="preserve">del: </t>
    </r>
    <r>
      <rPr>
        <b/>
        <sz val="14"/>
        <rFont val="Tahoma"/>
        <family val="2"/>
      </rPr>
      <t xml:space="preserve">            23/06/2014                           </t>
    </r>
    <r>
      <rPr>
        <b/>
        <sz val="10"/>
        <rFont val="Tahoma"/>
        <family val="2"/>
      </rPr>
      <t xml:space="preserve"> a:</t>
    </r>
    <r>
      <rPr>
        <b/>
        <sz val="14"/>
        <rFont val="Tahoma"/>
        <family val="2"/>
      </rPr>
      <t xml:space="preserve">    MASONE</t>
    </r>
  </si>
  <si>
    <t>Come al solito entriamo in campo molto molli, e dopo 5 minuti siamo sotto! Rimpallo al limite dell'area e fucilata imparabile. Pian piano cresciamo e verso la fine del primo tempo acquisiamo sicurezza e consapevolezza nei nostri mezzi. Nell'intervallo tolgo Vitto e sposto Aria centrale inserendo il Flaco come interno, e le cose cambiano subito. il pareggio arriva con un gol dello stesso Flaco che indovina una traiettoria imparabile dal vrtice destro dell'area. ora siamo padroni del campo e della partita. Loro hanno paura. Finisce 1-1. Supplementari e Rigori che ci sorridono, direi meritatamente! Abbiamo dimostrato un carattere immenso. Ecco la sequenza rigori: GIMMI: gol. ARIA: gol. CAMI gol. VENTU: parato.GUERRO: parato. FLACO: gol</t>
  </si>
  <si>
    <t>VIRTUS CAMPEGINE</t>
  </si>
  <si>
    <t>Pronti via e siamo sotto dopo 5 minuti, stavolta meritatamente, non possiamo entrare in campo contratti e timidi in quel modo. La reazione non c'è subito ma cresciamo in personalità pian piano, prendendo possesso del campo. Paolo prende una traversa di testa su calcio d'angolo, poi lottiamo strenuamente. Ad inizio ripresa entriamo decisi, ed il Flaco pareggia al 6' con un tiro che si insacca sotto l'incrocio. Entra Ventu per Monti, poi Mallo per un buonissimo Paolo. Prendiamo qualche punizione, abbiamo un'amnesia finale che può costarci cara ma si va ai supplementari. abbiamo il comando noi, loro sono chiusi e vogliono ripartire in contropiede. Si va ai rigori. che ci sorridono ancora!!!!</t>
  </si>
  <si>
    <t>30 euro</t>
  </si>
  <si>
    <t>NICO</t>
  </si>
  <si>
    <t>1/4 FINALE REAL PRATISSOLO</t>
  </si>
  <si>
    <t>1/2 FINALE VIRTUS CAMPEGINE</t>
  </si>
  <si>
    <t>VIRTUS CAMPEGINE - Sutura
2 - 1</t>
  </si>
  <si>
    <t>Borghi Luca Cami Abi</t>
  </si>
  <si>
    <t>Una nota particolare per il direttore di gara: FERRARI GIORDANO. Una maleducazione unica che a fine partita sfocia in un diverbio al parcheggio. Facciamo esposto al CSI che ci convoca. Staremo a vedere se proseguire l'avventura qui o cambiare campionato.</t>
  </si>
  <si>
    <t>Forse la partita più bella e impostata meglio di tutti i play off. Costruiamo tanto, abbiamo calci d'angolo e palle gol, ma non vuole entrare. Riusciamo a sbloccarla al 10' del secondo tempo su un tiro svirgolato di Paolozzo che il Brev in tap-in insacca di testa. Sembra la svolta invece nel giro di qualche minuto cambia tutto: su un'azione viziata da un "lascia" urlato da un avversario che trae in inganno Borghi, loro pareggiano: un Rosso incerto non riesce ad arrivare su un tiro non irresistibile. Passano due minuti e prendiamo il secondo gol in contropiede, Lancio tra i due centrali, un'incertezza che fa uscire il Rosso con un secondo di ritardo e siamo sotto. Gran reazione, li chiudiamo in area, è assedio, c'è un rigore su Luca ma si arriva al triplice fischio. ci fermiamo ad un passo dal traguardo, l'amarezza è tanta perchè ha vinto la squadra che meritava meno, ma il calcio è questo.</t>
  </si>
  <si>
    <t xml:space="preserve"> MATCH DI SALUTO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</si>
</sst>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mmm\-yy"/>
    <numFmt numFmtId="165" formatCode="d\-mmm"/>
  </numFmts>
  <fonts count="27" x14ac:knownFonts="1">
    <font>
      <sz val="10"/>
      <name val="Arial"/>
    </font>
    <font>
      <sz val="10"/>
      <name val="Arial"/>
      <family val="2"/>
    </font>
    <font>
      <b/>
      <sz val="8"/>
      <name val="Comic Sans MS"/>
      <family val="4"/>
    </font>
    <font>
      <sz val="8"/>
      <name val="Comic Sans MS"/>
      <family val="4"/>
    </font>
    <font>
      <sz val="10"/>
      <name val="Arial"/>
      <family val="2"/>
    </font>
    <font>
      <u/>
      <sz val="10"/>
      <color indexed="12"/>
      <name val="Arial"/>
      <family val="2"/>
    </font>
    <font>
      <b/>
      <sz val="9"/>
      <name val="Comic Sans MS"/>
      <family val="4"/>
    </font>
    <font>
      <b/>
      <sz val="11"/>
      <name val="Comic Sans MS"/>
      <family val="4"/>
    </font>
    <font>
      <sz val="8"/>
      <name val="Arial"/>
      <family val="2"/>
    </font>
    <font>
      <sz val="10"/>
      <name val="Tahoma"/>
      <family val="2"/>
    </font>
    <font>
      <b/>
      <sz val="12"/>
      <name val="Tahoma"/>
      <family val="2"/>
    </font>
    <font>
      <b/>
      <sz val="10"/>
      <color indexed="9"/>
      <name val="Tahoma"/>
      <family val="2"/>
    </font>
    <font>
      <b/>
      <sz val="20"/>
      <name val="Tahoma"/>
      <family val="2"/>
    </font>
    <font>
      <sz val="18"/>
      <name val="Tahoma"/>
      <family val="2"/>
    </font>
    <font>
      <b/>
      <sz val="10"/>
      <name val="Tahoma"/>
      <family val="2"/>
    </font>
    <font>
      <b/>
      <sz val="14"/>
      <name val="Tahoma"/>
      <family val="2"/>
    </font>
    <font>
      <b/>
      <sz val="18"/>
      <color indexed="9"/>
      <name val="Tahoma"/>
      <family val="2"/>
    </font>
    <font>
      <sz val="16"/>
      <name val="Tahoma"/>
      <family val="2"/>
    </font>
    <font>
      <b/>
      <sz val="16"/>
      <name val="Tahoma"/>
      <family val="2"/>
    </font>
    <font>
      <sz val="14"/>
      <name val="Tahoma"/>
      <family val="2"/>
    </font>
    <font>
      <b/>
      <sz val="12"/>
      <name val="Times New Roman"/>
      <family val="1"/>
    </font>
    <font>
      <sz val="12"/>
      <name val="Times New Roman"/>
      <family val="1"/>
    </font>
    <font>
      <sz val="8"/>
      <color indexed="10"/>
      <name val="Comic Sans MS"/>
      <family val="4"/>
    </font>
    <font>
      <b/>
      <sz val="10"/>
      <name val="Arial"/>
      <family val="2"/>
    </font>
    <font>
      <sz val="7.5"/>
      <color indexed="8"/>
      <name val="Arial"/>
      <family val="2"/>
    </font>
    <font>
      <sz val="8"/>
      <color indexed="8"/>
      <name val="Tahoma"/>
      <family val="2"/>
    </font>
    <font>
      <sz val="8"/>
      <color rgb="FFFF0000"/>
      <name val="Comic Sans MS"/>
      <family val="4"/>
    </font>
  </fonts>
  <fills count="14">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indexed="53"/>
        <bgColor indexed="64"/>
      </patternFill>
    </fill>
    <fill>
      <patternFill patternType="solid">
        <fgColor indexed="17"/>
        <bgColor indexed="64"/>
      </patternFill>
    </fill>
    <fill>
      <patternFill patternType="solid">
        <fgColor indexed="40"/>
        <bgColor indexed="64"/>
      </patternFill>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9"/>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283">
    <xf numFmtId="0" fontId="0" fillId="0" borderId="0" xfId="0"/>
    <xf numFmtId="0" fontId="3" fillId="0" borderId="0" xfId="0" applyFont="1" applyAlignment="1">
      <alignment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1"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0" xfId="0" applyFont="1" applyFill="1" applyBorder="1" applyAlignment="1">
      <alignment vertical="center"/>
    </xf>
    <xf numFmtId="164" fontId="3" fillId="0" borderId="0"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Border="1" applyAlignment="1">
      <alignment horizontal="center" vertical="center"/>
    </xf>
    <xf numFmtId="165" fontId="3" fillId="0" borderId="1"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1" fontId="3" fillId="0" borderId="0" xfId="0" applyNumberFormat="1"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0" fillId="0" borderId="1" xfId="0" applyBorder="1" applyAlignment="1">
      <alignment horizontal="center" vertical="center"/>
    </xf>
    <xf numFmtId="1" fontId="3" fillId="0" borderId="7" xfId="0" applyNumberFormat="1" applyFont="1" applyFill="1" applyBorder="1" applyAlignment="1">
      <alignment horizontal="center" vertical="center"/>
    </xf>
    <xf numFmtId="0" fontId="3" fillId="0" borderId="1" xfId="0" applyFont="1" applyFill="1" applyBorder="1" applyAlignment="1">
      <alignment horizontal="center" vertical="center" textRotation="90" wrapText="1"/>
    </xf>
    <xf numFmtId="0" fontId="3" fillId="0" borderId="2"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3" fillId="0" borderId="8" xfId="0" applyFont="1" applyFill="1" applyBorder="1" applyAlignment="1">
      <alignment horizontal="center" vertical="center" textRotation="90" wrapText="1"/>
    </xf>
    <xf numFmtId="0" fontId="3" fillId="0" borderId="9" xfId="0" applyFont="1" applyFill="1" applyBorder="1" applyAlignment="1">
      <alignment horizontal="center" vertical="center" textRotation="90" wrapText="1"/>
    </xf>
    <xf numFmtId="0" fontId="3" fillId="0" borderId="10"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left" vertical="center" indent="1"/>
    </xf>
    <xf numFmtId="1" fontId="3" fillId="0" borderId="0" xfId="0" applyNumberFormat="1" applyFont="1" applyFill="1" applyAlignment="1">
      <alignment horizontal="left" vertical="center" indent="1"/>
    </xf>
    <xf numFmtId="0" fontId="2" fillId="0" borderId="0" xfId="0" applyFont="1" applyAlignment="1">
      <alignment horizontal="right" vertical="center"/>
    </xf>
    <xf numFmtId="0" fontId="8" fillId="0" borderId="1" xfId="0" applyFont="1" applyBorder="1" applyAlignment="1">
      <alignment horizontal="center" vertical="center"/>
    </xf>
    <xf numFmtId="0" fontId="9" fillId="0" borderId="0" xfId="0" applyFont="1" applyAlignment="1">
      <alignment vertical="center"/>
    </xf>
    <xf numFmtId="0" fontId="10" fillId="0" borderId="11" xfId="0" applyFont="1" applyBorder="1" applyAlignment="1">
      <alignment vertical="center"/>
    </xf>
    <xf numFmtId="0" fontId="10" fillId="0" borderId="11" xfId="0" applyFont="1" applyBorder="1" applyAlignment="1">
      <alignment horizontal="center" vertical="center"/>
    </xf>
    <xf numFmtId="0" fontId="9" fillId="0" borderId="0" xfId="0" applyFont="1"/>
    <xf numFmtId="0" fontId="9" fillId="0" borderId="12" xfId="0" applyFont="1" applyBorder="1" applyAlignment="1">
      <alignment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4" fillId="0" borderId="12" xfId="0" applyFont="1" applyBorder="1" applyAlignment="1">
      <alignment vertical="center"/>
    </xf>
    <xf numFmtId="0" fontId="14" fillId="0" borderId="12" xfId="0" applyFont="1" applyBorder="1" applyAlignment="1">
      <alignment horizontal="left" vertical="center" indent="9"/>
    </xf>
    <xf numFmtId="0" fontId="15" fillId="0" borderId="12" xfId="0" applyFont="1" applyBorder="1" applyAlignment="1">
      <alignment vertical="center"/>
    </xf>
    <xf numFmtId="0" fontId="14" fillId="0" borderId="0" xfId="0" applyFont="1"/>
    <xf numFmtId="0" fontId="14" fillId="0" borderId="0" xfId="0" applyFont="1" applyAlignment="1">
      <alignment vertical="center"/>
    </xf>
    <xf numFmtId="0" fontId="14" fillId="0" borderId="0" xfId="0" applyFont="1" applyAlignment="1">
      <alignment horizontal="center" vertical="center"/>
    </xf>
    <xf numFmtId="0" fontId="14" fillId="0" borderId="12" xfId="0" applyFont="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0" fontId="13" fillId="0" borderId="0" xfId="0" applyFont="1"/>
    <xf numFmtId="0" fontId="9" fillId="0" borderId="0" xfId="0" applyFont="1" applyBorder="1"/>
    <xf numFmtId="0" fontId="9" fillId="0" borderId="0" xfId="0" applyFont="1" applyBorder="1" applyAlignment="1">
      <alignment vertical="center"/>
    </xf>
    <xf numFmtId="0" fontId="9" fillId="0" borderId="0"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4" xfId="0" applyFont="1" applyFill="1" applyBorder="1" applyAlignment="1">
      <alignment horizontal="center" vertical="center" wrapText="1"/>
    </xf>
    <xf numFmtId="1" fontId="3" fillId="0" borderId="17" xfId="0" applyNumberFormat="1" applyFont="1" applyFill="1" applyBorder="1" applyAlignment="1">
      <alignment horizontal="center" vertical="center"/>
    </xf>
    <xf numFmtId="49" fontId="3" fillId="0" borderId="18" xfId="0" applyNumberFormat="1"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10" fillId="0" borderId="11"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vertical="center"/>
    </xf>
    <xf numFmtId="0" fontId="14" fillId="0" borderId="12" xfId="0" applyFont="1" applyBorder="1" applyAlignment="1">
      <alignment horizontal="left" vertical="center"/>
    </xf>
    <xf numFmtId="0" fontId="14" fillId="0" borderId="0" xfId="0" applyFont="1" applyAlignment="1">
      <alignment horizontal="left" vertical="center"/>
    </xf>
    <xf numFmtId="0" fontId="9"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1" fillId="2" borderId="0" xfId="0" applyFont="1" applyFill="1" applyBorder="1" applyAlignment="1">
      <alignment horizontal="left" vertical="center"/>
    </xf>
    <xf numFmtId="0" fontId="14" fillId="0" borderId="0" xfId="0" applyFont="1" applyBorder="1" applyAlignment="1">
      <alignment vertical="center"/>
    </xf>
    <xf numFmtId="0" fontId="9" fillId="0" borderId="21" xfId="0" applyFont="1" applyBorder="1" applyAlignment="1">
      <alignment horizontal="left" vertical="center"/>
    </xf>
    <xf numFmtId="0" fontId="9" fillId="0" borderId="22" xfId="0" applyFont="1" applyBorder="1" applyAlignment="1">
      <alignment vertical="center"/>
    </xf>
    <xf numFmtId="0" fontId="9" fillId="0" borderId="21" xfId="0" applyFont="1" applyBorder="1" applyAlignment="1">
      <alignment horizontal="center" vertical="center"/>
    </xf>
    <xf numFmtId="0" fontId="16" fillId="2" borderId="23"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Border="1" applyAlignment="1">
      <alignment horizontal="center" vertical="center"/>
    </xf>
    <xf numFmtId="0" fontId="17" fillId="0" borderId="6" xfId="0" applyFont="1" applyBorder="1" applyAlignment="1">
      <alignment horizontal="left" vertical="center" indent="2"/>
    </xf>
    <xf numFmtId="0" fontId="3" fillId="0" borderId="0" xfId="0" applyFont="1" applyFill="1" applyBorder="1" applyAlignment="1">
      <alignment horizontal="left" vertical="center"/>
    </xf>
    <xf numFmtId="1" fontId="3" fillId="0" borderId="0" xfId="0" applyNumberFormat="1" applyFont="1" applyFill="1" applyBorder="1" applyAlignment="1">
      <alignment horizontal="left" vertical="center"/>
    </xf>
    <xf numFmtId="0" fontId="3" fillId="0" borderId="0" xfId="0" applyFont="1" applyFill="1" applyAlignment="1">
      <alignment horizontal="left" vertical="center"/>
    </xf>
    <xf numFmtId="0" fontId="20" fillId="3" borderId="1" xfId="0" applyFont="1" applyFill="1" applyBorder="1" applyAlignment="1">
      <alignment vertical="center" wrapText="1"/>
    </xf>
    <xf numFmtId="0" fontId="20" fillId="3" borderId="1" xfId="0" applyFont="1" applyFill="1" applyBorder="1" applyAlignment="1">
      <alignment horizontal="center" vertical="center" wrapText="1"/>
    </xf>
    <xf numFmtId="0" fontId="3" fillId="0" borderId="0" xfId="0" applyFont="1" applyBorder="1" applyAlignment="1">
      <alignment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5" fillId="0" borderId="1" xfId="2" applyFill="1" applyBorder="1" applyAlignment="1" applyProtection="1">
      <alignment vertical="center" wrapText="1"/>
    </xf>
    <xf numFmtId="0" fontId="3" fillId="0" borderId="0" xfId="0" applyFont="1" applyAlignment="1">
      <alignment vertical="center" wrapText="1"/>
    </xf>
    <xf numFmtId="0" fontId="5" fillId="0" borderId="1" xfId="2" applyFont="1" applyFill="1" applyBorder="1" applyAlignment="1" applyProtection="1">
      <alignmen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3" fillId="0" borderId="0" xfId="0" applyFont="1" applyFill="1" applyBorder="1" applyAlignment="1">
      <alignment horizontal="center" vertical="top"/>
    </xf>
    <xf numFmtId="0" fontId="21" fillId="4" borderId="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0" xfId="0" applyFont="1" applyFill="1" applyBorder="1" applyAlignment="1">
      <alignment horizontal="right" vertical="center" wrapText="1"/>
    </xf>
    <xf numFmtId="49" fontId="22" fillId="0" borderId="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3" fillId="0" borderId="0" xfId="0" quotePrefix="1" applyFont="1" applyFill="1" applyBorder="1" applyAlignment="1">
      <alignment horizontal="center" vertical="center"/>
    </xf>
    <xf numFmtId="0" fontId="3" fillId="0" borderId="10" xfId="0" applyFont="1" applyBorder="1" applyAlignment="1">
      <alignment horizontal="right" vertical="center" wrapText="1"/>
    </xf>
    <xf numFmtId="0" fontId="3" fillId="0" borderId="16" xfId="0" applyFont="1" applyBorder="1" applyAlignment="1">
      <alignment horizontal="right" vertical="center" wrapText="1"/>
    </xf>
    <xf numFmtId="0" fontId="6" fillId="0" borderId="3" xfId="0" applyFont="1" applyBorder="1" applyAlignment="1">
      <alignment horizontal="left" vertical="center"/>
    </xf>
    <xf numFmtId="1" fontId="2" fillId="0" borderId="1" xfId="0" applyNumberFormat="1" applyFont="1" applyBorder="1" applyAlignment="1">
      <alignment horizontal="center" vertical="center"/>
    </xf>
    <xf numFmtId="0" fontId="6" fillId="0" borderId="1" xfId="0" applyFont="1" applyBorder="1" applyAlignment="1">
      <alignment horizontal="left" vertical="center"/>
    </xf>
    <xf numFmtId="0" fontId="3" fillId="0" borderId="10" xfId="0" applyFont="1" applyBorder="1" applyAlignment="1">
      <alignment horizontal="center" vertical="center" wrapText="1"/>
    </xf>
    <xf numFmtId="2" fontId="3" fillId="0" borderId="0" xfId="1" applyNumberFormat="1" applyFont="1" applyAlignment="1">
      <alignment vertical="center"/>
    </xf>
    <xf numFmtId="0" fontId="0" fillId="0" borderId="1" xfId="0" applyFont="1" applyFill="1" applyBorder="1" applyAlignment="1">
      <alignment horizontal="center" vertical="center" wrapText="1"/>
    </xf>
    <xf numFmtId="0" fontId="3" fillId="0" borderId="1" xfId="0" applyFont="1" applyBorder="1" applyAlignment="1">
      <alignment horizontal="right" vertical="center"/>
    </xf>
    <xf numFmtId="1" fontId="3" fillId="0" borderId="9" xfId="0" applyNumberFormat="1" applyFont="1" applyFill="1" applyBorder="1" applyAlignment="1">
      <alignment horizontal="center" vertical="center" wrapText="1"/>
    </xf>
    <xf numFmtId="0" fontId="14" fillId="0" borderId="12" xfId="0" applyFont="1" applyBorder="1"/>
    <xf numFmtId="0" fontId="15" fillId="0" borderId="12" xfId="0" applyFont="1" applyBorder="1" applyAlignment="1">
      <alignment horizontal="center" vertical="center"/>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8" fillId="0" borderId="2" xfId="0" applyFont="1" applyBorder="1" applyAlignment="1">
      <alignment horizontal="left" vertical="center" indent="2"/>
    </xf>
    <xf numFmtId="0" fontId="19" fillId="0" borderId="27" xfId="0" applyFont="1" applyBorder="1" applyAlignment="1">
      <alignment horizontal="left"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28" xfId="0" applyFont="1" applyBorder="1" applyAlignment="1">
      <alignment horizontal="center" vertical="center"/>
    </xf>
    <xf numFmtId="0" fontId="18" fillId="0" borderId="27" xfId="0" applyFont="1" applyBorder="1" applyAlignment="1">
      <alignment horizontal="center" vertical="center"/>
    </xf>
    <xf numFmtId="0" fontId="17" fillId="0" borderId="5" xfId="0" applyFont="1" applyBorder="1" applyAlignment="1">
      <alignment horizontal="left" vertical="center" indent="2"/>
    </xf>
    <xf numFmtId="0" fontId="23" fillId="5"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4" fillId="0" borderId="0" xfId="0" applyFont="1"/>
    <xf numFmtId="0" fontId="25" fillId="0" borderId="0" xfId="0" applyFont="1" applyAlignment="1">
      <alignment horizontal="justify"/>
    </xf>
    <xf numFmtId="0" fontId="25" fillId="0" borderId="0" xfId="0" applyFont="1" applyAlignment="1">
      <alignment wrapText="1"/>
    </xf>
    <xf numFmtId="0" fontId="5" fillId="0" borderId="0" xfId="2" applyAlignment="1" applyProtection="1"/>
    <xf numFmtId="0" fontId="23" fillId="7" borderId="1" xfId="0" applyFont="1" applyFill="1" applyBorder="1" applyAlignment="1">
      <alignment horizontal="center" vertical="center" wrapText="1"/>
    </xf>
    <xf numFmtId="0" fontId="3" fillId="0" borderId="17" xfId="0" applyFont="1" applyBorder="1" applyAlignment="1">
      <alignment horizontal="right" vertical="center"/>
    </xf>
    <xf numFmtId="0" fontId="6" fillId="0" borderId="17" xfId="0" applyFont="1" applyBorder="1" applyAlignment="1">
      <alignment horizontal="left" vertical="center"/>
    </xf>
    <xf numFmtId="0" fontId="6" fillId="0" borderId="20" xfId="0" applyFont="1" applyBorder="1" applyAlignment="1">
      <alignment horizontal="left" vertical="center"/>
    </xf>
    <xf numFmtId="0" fontId="7" fillId="0" borderId="17" xfId="0" applyFont="1" applyBorder="1" applyAlignment="1">
      <alignment horizontal="center" vertical="center" wrapText="1"/>
    </xf>
    <xf numFmtId="0" fontId="0" fillId="0" borderId="17" xfId="0" applyBorder="1" applyAlignment="1">
      <alignment horizontal="center" vertical="center"/>
    </xf>
    <xf numFmtId="0" fontId="3" fillId="0" borderId="1" xfId="0" applyFont="1" applyBorder="1" applyAlignment="1">
      <alignment horizontal="left" vertical="center"/>
    </xf>
    <xf numFmtId="0" fontId="3" fillId="0" borderId="1" xfId="0" applyFont="1" applyFill="1" applyBorder="1" applyAlignment="1">
      <alignment vertical="center"/>
    </xf>
    <xf numFmtId="49" fontId="22" fillId="0" borderId="2" xfId="0" applyNumberFormat="1" applyFont="1" applyFill="1" applyBorder="1" applyAlignment="1">
      <alignment horizontal="center" vertical="center" wrapText="1"/>
    </xf>
    <xf numFmtId="0" fontId="9" fillId="0" borderId="27" xfId="0" applyFont="1" applyBorder="1" applyAlignment="1">
      <alignment horizontal="left" vertical="center"/>
    </xf>
    <xf numFmtId="0" fontId="23" fillId="8" borderId="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2" fontId="3" fillId="0" borderId="0" xfId="0" applyNumberFormat="1" applyFont="1" applyFill="1" applyAlignment="1">
      <alignment horizontal="left" vertical="center" indent="1"/>
    </xf>
    <xf numFmtId="2" fontId="3" fillId="0" borderId="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Border="1" applyAlignment="1">
      <alignment horizontal="center"/>
    </xf>
    <xf numFmtId="0" fontId="23" fillId="9" borderId="1" xfId="0" applyFont="1" applyFill="1" applyBorder="1" applyAlignment="1">
      <alignment horizontal="center"/>
    </xf>
    <xf numFmtId="0" fontId="4" fillId="0" borderId="1" xfId="0" applyFont="1" applyBorder="1" applyAlignment="1">
      <alignment horizontal="center"/>
    </xf>
    <xf numFmtId="0" fontId="0" fillId="0" borderId="1" xfId="0" applyFill="1" applyBorder="1" applyAlignment="1">
      <alignment horizontal="center" vertical="center"/>
    </xf>
    <xf numFmtId="0" fontId="2" fillId="0" borderId="0" xfId="0" applyFont="1" applyAlignment="1">
      <alignment horizontal="left" vertical="center" wrapText="1"/>
    </xf>
    <xf numFmtId="0" fontId="25" fillId="0" borderId="0" xfId="0" applyFont="1" applyAlignment="1">
      <alignment horizontal="center" vertical="center" wrapText="1"/>
    </xf>
    <xf numFmtId="0" fontId="19" fillId="0" borderId="28"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5"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1" fontId="3" fillId="10" borderId="9" xfId="0" applyNumberFormat="1" applyFont="1" applyFill="1" applyBorder="1" applyAlignment="1">
      <alignment horizontal="center" vertical="center" wrapText="1"/>
    </xf>
    <xf numFmtId="0" fontId="3" fillId="10" borderId="0" xfId="0" applyFont="1" applyFill="1" applyBorder="1" applyAlignment="1">
      <alignment horizontal="center" vertical="center" wrapText="1"/>
    </xf>
    <xf numFmtId="0" fontId="3" fillId="10" borderId="0" xfId="0" applyFont="1" applyFill="1" applyAlignment="1">
      <alignment horizontal="center" vertical="center" wrapText="1"/>
    </xf>
    <xf numFmtId="0" fontId="3" fillId="0" borderId="4"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2" fillId="11" borderId="9" xfId="0" applyFont="1" applyFill="1" applyBorder="1" applyAlignment="1">
      <alignment horizontal="center" vertical="center" wrapText="1"/>
    </xf>
    <xf numFmtId="1" fontId="22" fillId="11" borderId="9" xfId="0" applyNumberFormat="1" applyFont="1" applyFill="1" applyBorder="1" applyAlignment="1">
      <alignment horizontal="center" vertical="center"/>
    </xf>
    <xf numFmtId="1" fontId="22" fillId="11" borderId="9" xfId="0" applyNumberFormat="1" applyFont="1" applyFill="1" applyBorder="1" applyAlignment="1">
      <alignment horizontal="center" vertical="center" wrapText="1"/>
    </xf>
    <xf numFmtId="0" fontId="3" fillId="11" borderId="1" xfId="0" applyFont="1" applyFill="1" applyBorder="1" applyAlignment="1">
      <alignment horizontal="center" vertical="center" wrapText="1"/>
    </xf>
    <xf numFmtId="1" fontId="3" fillId="11" borderId="1" xfId="0" applyNumberFormat="1" applyFont="1" applyFill="1" applyBorder="1" applyAlignment="1">
      <alignment horizontal="center" vertical="center"/>
    </xf>
    <xf numFmtId="1" fontId="3" fillId="11" borderId="1" xfId="0" applyNumberFormat="1" applyFont="1" applyFill="1" applyBorder="1" applyAlignment="1">
      <alignment horizontal="center" vertical="center" wrapText="1"/>
    </xf>
    <xf numFmtId="1" fontId="3" fillId="11" borderId="17" xfId="0" applyNumberFormat="1" applyFont="1" applyFill="1" applyBorder="1" applyAlignment="1">
      <alignment horizontal="center" vertical="center"/>
    </xf>
    <xf numFmtId="0" fontId="3" fillId="11" borderId="17" xfId="0" applyFont="1" applyFill="1" applyBorder="1" applyAlignment="1">
      <alignment horizontal="center" vertical="center" wrapText="1"/>
    </xf>
    <xf numFmtId="0" fontId="0" fillId="9" borderId="1" xfId="0" applyFill="1" applyBorder="1" applyAlignment="1">
      <alignment horizontal="center" vertical="center"/>
    </xf>
    <xf numFmtId="0" fontId="3" fillId="0" borderId="4" xfId="0" applyFont="1" applyFill="1" applyBorder="1" applyAlignment="1">
      <alignment horizontal="center" vertical="center" wrapText="1"/>
    </xf>
    <xf numFmtId="0" fontId="2" fillId="0" borderId="17"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9" fillId="0" borderId="26" xfId="0" applyFont="1" applyBorder="1" applyAlignment="1">
      <alignment vertical="center"/>
    </xf>
    <xf numFmtId="0" fontId="9" fillId="0" borderId="28" xfId="0" applyFont="1" applyBorder="1" applyAlignment="1">
      <alignment vertical="center"/>
    </xf>
    <xf numFmtId="0" fontId="19" fillId="0" borderId="36" xfId="0" applyFont="1" applyBorder="1" applyAlignment="1">
      <alignment horizontal="center" vertical="center"/>
    </xf>
    <xf numFmtId="0" fontId="3" fillId="0" borderId="9" xfId="0" applyFont="1" applyBorder="1" applyAlignment="1">
      <alignment horizontal="right" vertical="center"/>
    </xf>
    <xf numFmtId="0" fontId="6" fillId="0" borderId="9" xfId="0" applyFont="1" applyBorder="1" applyAlignment="1">
      <alignment horizontal="left" vertical="center"/>
    </xf>
    <xf numFmtId="0" fontId="6" fillId="0" borderId="16" xfId="0" applyFont="1" applyBorder="1" applyAlignment="1">
      <alignment horizontal="left" vertical="center"/>
    </xf>
    <xf numFmtId="0" fontId="7" fillId="0" borderId="9" xfId="0" applyFont="1" applyBorder="1" applyAlignment="1">
      <alignment horizontal="center" vertical="center" wrapText="1"/>
    </xf>
    <xf numFmtId="0" fontId="0" fillId="0" borderId="9" xfId="0" applyBorder="1" applyAlignment="1">
      <alignment horizontal="center" vertical="center"/>
    </xf>
    <xf numFmtId="0" fontId="0" fillId="0" borderId="9" xfId="0" applyFill="1" applyBorder="1" applyAlignment="1">
      <alignment horizontal="center" vertical="center"/>
    </xf>
    <xf numFmtId="0" fontId="3" fillId="0" borderId="37" xfId="0" applyFont="1" applyBorder="1" applyAlignment="1">
      <alignment horizontal="center" vertical="center" wrapText="1"/>
    </xf>
    <xf numFmtId="0" fontId="0" fillId="10" borderId="1" xfId="0" applyFill="1" applyBorder="1" applyAlignment="1">
      <alignment horizontal="center" vertical="center"/>
    </xf>
    <xf numFmtId="0" fontId="3" fillId="0" borderId="4" xfId="0" applyFont="1" applyFill="1" applyBorder="1" applyAlignment="1">
      <alignment horizontal="center" vertical="center" wrapText="1"/>
    </xf>
    <xf numFmtId="0" fontId="3" fillId="13" borderId="2" xfId="0" applyFont="1" applyFill="1" applyBorder="1" applyAlignment="1">
      <alignment horizontal="center" vertical="center" textRotation="90" wrapText="1"/>
    </xf>
    <xf numFmtId="0" fontId="3" fillId="13" borderId="1" xfId="0" applyFont="1" applyFill="1" applyBorder="1" applyAlignment="1">
      <alignment horizontal="center" vertical="center" textRotation="90" wrapText="1"/>
    </xf>
    <xf numFmtId="49" fontId="3" fillId="13" borderId="8" xfId="0" applyNumberFormat="1" applyFont="1" applyFill="1" applyBorder="1" applyAlignment="1">
      <alignment horizontal="center" vertical="center" wrapText="1"/>
    </xf>
    <xf numFmtId="1" fontId="3" fillId="13" borderId="9" xfId="0" applyNumberFormat="1" applyFont="1" applyFill="1" applyBorder="1" applyAlignment="1">
      <alignment horizontal="center" vertical="center" wrapText="1"/>
    </xf>
    <xf numFmtId="49" fontId="3" fillId="13" borderId="2" xfId="0" applyNumberFormat="1" applyFont="1" applyFill="1" applyBorder="1" applyAlignment="1">
      <alignment horizontal="center" vertical="center" wrapText="1"/>
    </xf>
    <xf numFmtId="1" fontId="3" fillId="13" borderId="1" xfId="0" applyNumberFormat="1" applyFont="1" applyFill="1" applyBorder="1" applyAlignment="1">
      <alignment horizontal="center" vertical="center"/>
    </xf>
    <xf numFmtId="49" fontId="3" fillId="13" borderId="2" xfId="0" applyNumberFormat="1" applyFont="1" applyFill="1" applyBorder="1" applyAlignment="1">
      <alignment horizontal="center" vertical="center"/>
    </xf>
    <xf numFmtId="1" fontId="3" fillId="13" borderId="7" xfId="0" applyNumberFormat="1" applyFont="1" applyFill="1" applyBorder="1" applyAlignment="1">
      <alignment horizontal="center" vertical="center"/>
    </xf>
    <xf numFmtId="0" fontId="3" fillId="13" borderId="0" xfId="0" applyFont="1" applyFill="1" applyAlignment="1">
      <alignment horizontal="center" vertical="center"/>
    </xf>
    <xf numFmtId="0" fontId="3" fillId="13" borderId="0" xfId="0" applyFont="1" applyFill="1" applyAlignment="1">
      <alignment horizontal="left" vertical="center"/>
    </xf>
    <xf numFmtId="165" fontId="3" fillId="13" borderId="1" xfId="0" applyNumberFormat="1" applyFont="1" applyFill="1" applyBorder="1" applyAlignment="1">
      <alignment horizontal="center" vertical="center" wrapText="1"/>
    </xf>
    <xf numFmtId="0" fontId="23"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0" fillId="13" borderId="1" xfId="0" applyFill="1" applyBorder="1" applyAlignment="1">
      <alignment horizontal="center" vertical="center"/>
    </xf>
    <xf numFmtId="0" fontId="0" fillId="13" borderId="9" xfId="0" applyFill="1" applyBorder="1" applyAlignment="1">
      <alignment horizontal="center" vertical="center"/>
    </xf>
    <xf numFmtId="0" fontId="0" fillId="13" borderId="17" xfId="0" applyFill="1" applyBorder="1" applyAlignment="1">
      <alignment horizontal="center" vertical="center"/>
    </xf>
    <xf numFmtId="0" fontId="3" fillId="13"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12" borderId="4" xfId="0" applyFont="1" applyFill="1" applyBorder="1" applyAlignment="1">
      <alignment horizontal="center" vertical="center"/>
    </xf>
    <xf numFmtId="0" fontId="3" fillId="12" borderId="15" xfId="0" applyFont="1" applyFill="1" applyBorder="1" applyAlignment="1">
      <alignment horizontal="center" vertical="center"/>
    </xf>
    <xf numFmtId="0" fontId="3" fillId="12"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13" borderId="4" xfId="0" applyFont="1" applyFill="1" applyBorder="1" applyAlignment="1">
      <alignment horizontal="center" vertical="center" wrapText="1"/>
    </xf>
    <xf numFmtId="0" fontId="3" fillId="13" borderId="15"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1" borderId="31" xfId="0" applyFont="1" applyFill="1" applyBorder="1" applyAlignment="1">
      <alignment horizontal="center" vertical="center" textRotation="90" wrapText="1"/>
    </xf>
    <xf numFmtId="0" fontId="3" fillId="11" borderId="1" xfId="0" applyFont="1" applyFill="1" applyBorder="1" applyAlignment="1">
      <alignment horizontal="center" vertical="center" textRotation="90" wrapText="1"/>
    </xf>
    <xf numFmtId="49" fontId="2" fillId="6" borderId="2" xfId="0" applyNumberFormat="1" applyFont="1" applyFill="1" applyBorder="1" applyAlignment="1">
      <alignment horizontal="center" vertical="center" wrapText="1"/>
    </xf>
    <xf numFmtId="49" fontId="2" fillId="6" borderId="1" xfId="0" applyNumberFormat="1" applyFont="1" applyFill="1" applyBorder="1" applyAlignment="1">
      <alignment horizontal="center" vertical="center" wrapText="1"/>
    </xf>
    <xf numFmtId="164" fontId="3" fillId="0" borderId="18" xfId="0" applyNumberFormat="1" applyFont="1" applyFill="1" applyBorder="1" applyAlignment="1">
      <alignment horizontal="center" vertical="center" wrapText="1"/>
    </xf>
    <xf numFmtId="164" fontId="3" fillId="0" borderId="17" xfId="0" applyNumberFormat="1" applyFont="1" applyFill="1" applyBorder="1" applyAlignment="1">
      <alignment horizontal="center" vertical="center" wrapText="1"/>
    </xf>
    <xf numFmtId="49" fontId="2" fillId="5" borderId="2"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164" fontId="3" fillId="0" borderId="27" xfId="0" applyNumberFormat="1"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49" fontId="2" fillId="5" borderId="27" xfId="0" applyNumberFormat="1" applyFont="1" applyFill="1" applyBorder="1" applyAlignment="1">
      <alignment horizontal="center" vertical="center" wrapText="1"/>
    </xf>
    <xf numFmtId="49" fontId="2" fillId="5" borderId="15" xfId="0" applyNumberFormat="1"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1" fontId="3" fillId="0" borderId="30" xfId="0" applyNumberFormat="1" applyFont="1" applyFill="1" applyBorder="1" applyAlignment="1">
      <alignment horizontal="left" vertical="center"/>
    </xf>
    <xf numFmtId="1" fontId="3" fillId="0" borderId="29" xfId="0" applyNumberFormat="1" applyFont="1" applyFill="1" applyBorder="1" applyAlignment="1">
      <alignment horizontal="left" vertical="center"/>
    </xf>
    <xf numFmtId="1" fontId="3" fillId="0" borderId="24" xfId="0" applyNumberFormat="1" applyFont="1" applyFill="1" applyBorder="1" applyAlignment="1">
      <alignment horizontal="left" vertical="center"/>
    </xf>
    <xf numFmtId="0" fontId="3" fillId="0" borderId="31" xfId="0" applyFont="1" applyFill="1" applyBorder="1" applyAlignment="1">
      <alignment horizontal="center" vertical="center" textRotation="90" wrapText="1"/>
    </xf>
    <xf numFmtId="0" fontId="3" fillId="0" borderId="1" xfId="0" applyFont="1" applyFill="1" applyBorder="1" applyAlignment="1">
      <alignment horizontal="center" vertical="center" textRotation="90" wrapText="1"/>
    </xf>
    <xf numFmtId="0" fontId="3" fillId="0" borderId="32" xfId="0" applyFont="1" applyFill="1" applyBorder="1" applyAlignment="1">
      <alignment horizontal="center" vertical="center" wrapText="1"/>
    </xf>
    <xf numFmtId="1" fontId="3" fillId="11" borderId="31" xfId="0" applyNumberFormat="1" applyFont="1" applyFill="1" applyBorder="1" applyAlignment="1">
      <alignment horizontal="center" vertical="center" textRotation="90" wrapText="1"/>
    </xf>
    <xf numFmtId="1" fontId="3" fillId="11" borderId="1" xfId="0" applyNumberFormat="1" applyFont="1" applyFill="1" applyBorder="1" applyAlignment="1">
      <alignment horizontal="center" vertical="center" textRotation="90" wrapText="1"/>
    </xf>
    <xf numFmtId="0" fontId="2" fillId="5" borderId="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49" fontId="2" fillId="7" borderId="2" xfId="0" applyNumberFormat="1"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0" fontId="2" fillId="7" borderId="4"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49" fontId="2" fillId="7" borderId="27" xfId="0" applyNumberFormat="1" applyFont="1" applyFill="1" applyBorder="1" applyAlignment="1">
      <alignment horizontal="center" vertical="center" wrapText="1"/>
    </xf>
    <xf numFmtId="49" fontId="2" fillId="7" borderId="15" xfId="0" applyNumberFormat="1"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0" fontId="2" fillId="13" borderId="1" xfId="0" applyFont="1" applyFill="1" applyBorder="1" applyAlignment="1">
      <alignment horizontal="center" vertical="center"/>
    </xf>
    <xf numFmtId="49" fontId="2" fillId="8" borderId="2" xfId="0" applyNumberFormat="1"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164" fontId="3" fillId="13" borderId="18" xfId="0" applyNumberFormat="1" applyFont="1" applyFill="1" applyBorder="1" applyAlignment="1">
      <alignment horizontal="center" vertical="center" wrapText="1"/>
    </xf>
    <xf numFmtId="164" fontId="3" fillId="13" borderId="17" xfId="0" applyNumberFormat="1" applyFont="1" applyFill="1" applyBorder="1" applyAlignment="1">
      <alignment horizontal="center" vertical="center" wrapText="1"/>
    </xf>
    <xf numFmtId="1" fontId="3" fillId="13" borderId="30" xfId="0" applyNumberFormat="1" applyFont="1" applyFill="1" applyBorder="1" applyAlignment="1">
      <alignment horizontal="left" vertical="center"/>
    </xf>
    <xf numFmtId="1" fontId="3" fillId="13" borderId="29" xfId="0" applyNumberFormat="1" applyFont="1" applyFill="1" applyBorder="1" applyAlignment="1">
      <alignment horizontal="left" vertical="center"/>
    </xf>
    <xf numFmtId="1" fontId="3" fillId="13" borderId="24" xfId="0" applyNumberFormat="1" applyFont="1" applyFill="1" applyBorder="1" applyAlignment="1">
      <alignment horizontal="left" vertical="center"/>
    </xf>
    <xf numFmtId="49" fontId="2" fillId="13" borderId="2" xfId="0" applyNumberFormat="1" applyFont="1" applyFill="1" applyBorder="1" applyAlignment="1">
      <alignment horizontal="center" vertical="center" wrapText="1"/>
    </xf>
    <xf numFmtId="49" fontId="2" fillId="13"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xf>
    <xf numFmtId="0" fontId="3" fillId="13" borderId="1" xfId="0" applyFont="1" applyFill="1" applyBorder="1" applyAlignment="1">
      <alignment horizontal="center"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12" fillId="0" borderId="12" xfId="0" applyFont="1" applyBorder="1" applyAlignment="1">
      <alignment horizontal="left" vertical="center"/>
    </xf>
    <xf numFmtId="0" fontId="4" fillId="9" borderId="33" xfId="0" applyFont="1" applyFill="1" applyBorder="1" applyAlignment="1">
      <alignment horizontal="center"/>
    </xf>
    <xf numFmtId="0" fontId="0" fillId="9" borderId="34" xfId="0" applyFill="1" applyBorder="1" applyAlignment="1">
      <alignment horizontal="center"/>
    </xf>
    <xf numFmtId="0" fontId="0" fillId="9" borderId="35" xfId="0" applyFill="1" applyBorder="1" applyAlignment="1">
      <alignment horizontal="center"/>
    </xf>
    <xf numFmtId="0" fontId="4" fillId="10" borderId="33" xfId="0" applyFont="1" applyFill="1" applyBorder="1" applyAlignment="1">
      <alignment horizontal="center"/>
    </xf>
    <xf numFmtId="0" fontId="0" fillId="10" borderId="34" xfId="0" applyFill="1" applyBorder="1" applyAlignment="1">
      <alignment horizontal="center"/>
    </xf>
    <xf numFmtId="0" fontId="0" fillId="10" borderId="35" xfId="0" applyFill="1" applyBorder="1" applyAlignment="1">
      <alignment horizontal="center"/>
    </xf>
  </cellXfs>
  <cellStyles count="3">
    <cellStyle name="Collegamento ipertestuale" xfId="2" builtinId="8"/>
    <cellStyle name="Migliaia" xfId="1" builtinId="3"/>
    <cellStyle name="Normale" xfId="0" builtinId="0"/>
  </cellStyles>
  <dxfs count="8">
    <dxf>
      <fill>
        <patternFill>
          <bgColor rgb="FFFFFF00"/>
        </patternFill>
      </fill>
    </dxf>
    <dxf>
      <fill>
        <patternFill>
          <bgColor rgb="FFFF0000"/>
        </patternFill>
      </fill>
    </dxf>
    <dxf>
      <font>
        <condense val="0"/>
        <extend val="0"/>
        <color indexed="9"/>
      </font>
    </dxf>
    <dxf>
      <font>
        <condense val="0"/>
        <extend val="0"/>
        <color indexed="10"/>
      </font>
    </dxf>
    <dxf>
      <font>
        <condense val="0"/>
        <extend val="0"/>
        <color indexed="10"/>
      </font>
      <fill>
        <patternFill>
          <bgColor indexed="44"/>
        </patternFill>
      </fill>
    </dxf>
    <dxf>
      <font>
        <condense val="0"/>
        <extend val="0"/>
        <color indexed="10"/>
      </font>
      <fill>
        <patternFill>
          <bgColor indexed="42"/>
        </patternFill>
      </fill>
    </dxf>
    <dxf>
      <font>
        <condense val="0"/>
        <extend val="0"/>
        <color indexed="10"/>
      </font>
      <fill>
        <patternFill>
          <bgColor indexed="43"/>
        </patternFill>
      </fill>
    </dxf>
    <dxf>
      <font>
        <condense val="0"/>
        <extend val="0"/>
        <color indexed="10"/>
      </font>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it-IT"/>
              <a:t>MINUTI GIOCATI</a:t>
            </a:r>
          </a:p>
        </c:rich>
      </c:tx>
      <c:layout>
        <c:manualLayout>
          <c:xMode val="edge"/>
          <c:yMode val="edge"/>
          <c:x val="0.42584186530826418"/>
          <c:y val="2.9143897996357013E-2"/>
        </c:manualLayout>
      </c:layout>
      <c:overlay val="0"/>
      <c:spPr>
        <a:noFill/>
        <a:ln w="25400">
          <a:noFill/>
        </a:ln>
      </c:spPr>
    </c:title>
    <c:autoTitleDeleted val="0"/>
    <c:plotArea>
      <c:layout>
        <c:manualLayout>
          <c:layoutTarget val="inner"/>
          <c:xMode val="edge"/>
          <c:yMode val="edge"/>
          <c:x val="4.7315762605459243E-2"/>
          <c:y val="0.14389825232356473"/>
          <c:w val="0.93994582252772441"/>
          <c:h val="0.61202294659136391"/>
        </c:manualLayout>
      </c:layout>
      <c:barChart>
        <c:barDir val="col"/>
        <c:grouping val="clustered"/>
        <c:varyColors val="0"/>
        <c:ser>
          <c:idx val="1"/>
          <c:order val="0"/>
          <c:spPr>
            <a:solidFill>
              <a:srgbClr val="FF6600"/>
            </a:solidFill>
            <a:ln w="12700">
              <a:solidFill>
                <a:srgbClr val="000000"/>
              </a:solidFill>
              <a:prstDash val="solid"/>
            </a:ln>
          </c:spPr>
          <c:invertIfNegative val="0"/>
          <c:dPt>
            <c:idx val="0"/>
            <c:invertIfNegative val="0"/>
            <c:bubble3D val="0"/>
            <c:spPr>
              <a:solidFill>
                <a:srgbClr val="000080"/>
              </a:solidFill>
              <a:ln w="12700">
                <a:solidFill>
                  <a:srgbClr val="000000"/>
                </a:solidFill>
                <a:prstDash val="solid"/>
              </a:ln>
            </c:spPr>
          </c:dPt>
          <c:dPt>
            <c:idx val="2"/>
            <c:invertIfNegative val="0"/>
            <c:bubble3D val="0"/>
            <c:spPr>
              <a:solidFill>
                <a:srgbClr val="3366FF"/>
              </a:solidFill>
              <a:ln w="12700">
                <a:solidFill>
                  <a:srgbClr val="000000"/>
                </a:solidFill>
                <a:prstDash val="solid"/>
              </a:ln>
            </c:spPr>
          </c:dPt>
          <c:dPt>
            <c:idx val="4"/>
            <c:invertIfNegative val="0"/>
            <c:bubble3D val="0"/>
            <c:spPr>
              <a:solidFill>
                <a:srgbClr val="3366FF"/>
              </a:solidFill>
              <a:ln w="12700">
                <a:solidFill>
                  <a:srgbClr val="000000"/>
                </a:solidFill>
                <a:prstDash val="solid"/>
              </a:ln>
            </c:spPr>
          </c:dPt>
          <c:dPt>
            <c:idx val="6"/>
            <c:invertIfNegative val="0"/>
            <c:bubble3D val="0"/>
            <c:spPr>
              <a:solidFill>
                <a:srgbClr val="3366FF"/>
              </a:solidFill>
              <a:ln w="12700">
                <a:solidFill>
                  <a:srgbClr val="000000"/>
                </a:solidFill>
                <a:prstDash val="solid"/>
              </a:ln>
            </c:spPr>
          </c:dPt>
          <c:dPt>
            <c:idx val="8"/>
            <c:invertIfNegative val="0"/>
            <c:bubble3D val="0"/>
            <c:spPr>
              <a:solidFill>
                <a:srgbClr val="3366FF"/>
              </a:solidFill>
              <a:ln w="12700">
                <a:solidFill>
                  <a:srgbClr val="000000"/>
                </a:solidFill>
                <a:prstDash val="solid"/>
              </a:ln>
            </c:spPr>
          </c:dPt>
          <c:dPt>
            <c:idx val="10"/>
            <c:invertIfNegative val="0"/>
            <c:bubble3D val="0"/>
            <c:spPr>
              <a:solidFill>
                <a:srgbClr val="3366FF"/>
              </a:solidFill>
              <a:ln w="12700">
                <a:solidFill>
                  <a:srgbClr val="000000"/>
                </a:solidFill>
                <a:prstDash val="solid"/>
              </a:ln>
            </c:spPr>
          </c:dPt>
          <c:dPt>
            <c:idx val="12"/>
            <c:invertIfNegative val="0"/>
            <c:bubble3D val="0"/>
            <c:spPr>
              <a:solidFill>
                <a:srgbClr val="3366FF"/>
              </a:solidFill>
              <a:ln w="12700">
                <a:solidFill>
                  <a:srgbClr val="000000"/>
                </a:solidFill>
                <a:prstDash val="solid"/>
              </a:ln>
            </c:spPr>
          </c:dPt>
          <c:dPt>
            <c:idx val="18"/>
            <c:invertIfNegative val="0"/>
            <c:bubble3D val="0"/>
            <c:spPr>
              <a:solidFill>
                <a:srgbClr val="3366FF"/>
              </a:solidFill>
              <a:ln w="12700">
                <a:solidFill>
                  <a:srgbClr val="000000"/>
                </a:solidFill>
                <a:prstDash val="solid"/>
              </a:ln>
            </c:spPr>
          </c:dPt>
          <c:dPt>
            <c:idx val="22"/>
            <c:invertIfNegative val="0"/>
            <c:bubble3D val="0"/>
            <c:spPr>
              <a:solidFill>
                <a:srgbClr val="3366FF"/>
              </a:solidFill>
              <a:ln w="12700">
                <a:solidFill>
                  <a:srgbClr val="000000"/>
                </a:solidFill>
                <a:prstDash val="solid"/>
              </a:ln>
            </c:spPr>
          </c:dPt>
          <c:dPt>
            <c:idx val="24"/>
            <c:invertIfNegative val="0"/>
            <c:bubble3D val="0"/>
            <c:spPr>
              <a:solidFill>
                <a:srgbClr val="3366FF"/>
              </a:solidFill>
              <a:ln w="12700">
                <a:solidFill>
                  <a:srgbClr val="000000"/>
                </a:solidFill>
                <a:prstDash val="solid"/>
              </a:ln>
            </c:spPr>
          </c:dPt>
          <c:dPt>
            <c:idx val="28"/>
            <c:invertIfNegative val="0"/>
            <c:bubble3D val="0"/>
            <c:spPr>
              <a:solidFill>
                <a:srgbClr val="3366FF"/>
              </a:solidFill>
              <a:ln w="12700">
                <a:solidFill>
                  <a:srgbClr val="000000"/>
                </a:solidFill>
                <a:prstDash val="solid"/>
              </a:ln>
            </c:spPr>
          </c:dPt>
          <c:dPt>
            <c:idx val="30"/>
            <c:invertIfNegative val="0"/>
            <c:bubble3D val="0"/>
            <c:spPr>
              <a:solidFill>
                <a:srgbClr val="3366FF"/>
              </a:solidFill>
              <a:ln w="12700">
                <a:solidFill>
                  <a:srgbClr val="000000"/>
                </a:solidFill>
                <a:prstDash val="solid"/>
              </a:ln>
            </c:spPr>
          </c:dPt>
          <c:cat>
            <c:strRef>
              <c:f>'PRESENZE CAMPIONATO'!$B$5:$B$34</c:f>
              <c:strCache>
                <c:ptCount val="30"/>
                <c:pt idx="0">
                  <c:v>Totale</c:v>
                </c:pt>
                <c:pt idx="1">
                  <c:v>Rossini Simone</c:v>
                </c:pt>
                <c:pt idx="2">
                  <c:v>Rinaldi Cristian</c:v>
                </c:pt>
                <c:pt idx="3">
                  <c:v>Barchi Yuri</c:v>
                </c:pt>
                <c:pt idx="4">
                  <c:v>Baschieri Camillo</c:v>
                </c:pt>
                <c:pt idx="5">
                  <c:v>Basenghi Valerio</c:v>
                </c:pt>
                <c:pt idx="6">
                  <c:v>Bertani Enrico</c:v>
                </c:pt>
                <c:pt idx="7">
                  <c:v>Bertolani Roberto</c:v>
                </c:pt>
                <c:pt idx="8">
                  <c:v>Bondi Alberto</c:v>
                </c:pt>
                <c:pt idx="9">
                  <c:v>Borghi Luca</c:v>
                </c:pt>
                <c:pt idx="10">
                  <c:v>Brevini Luca</c:v>
                </c:pt>
                <c:pt idx="11">
                  <c:v>Campani Maurizio</c:v>
                </c:pt>
                <c:pt idx="12">
                  <c:v>Zini Emanuele</c:v>
                </c:pt>
                <c:pt idx="13">
                  <c:v>Ariatti Alberto</c:v>
                </c:pt>
                <c:pt idx="14">
                  <c:v>Baschieri Paolo</c:v>
                </c:pt>
                <c:pt idx="15">
                  <c:v>Bulgarelli Riccardo</c:v>
                </c:pt>
                <c:pt idx="16">
                  <c:v>Bondavalli Giovanni</c:v>
                </c:pt>
                <c:pt idx="17">
                  <c:v>Campani Simone</c:v>
                </c:pt>
                <c:pt idx="18">
                  <c:v>Caroli Corrado</c:v>
                </c:pt>
                <c:pt idx="19">
                  <c:v>Dotti Vittorio</c:v>
                </c:pt>
                <c:pt idx="20">
                  <c:v>Franzoni Marco</c:v>
                </c:pt>
                <c:pt idx="21">
                  <c:v>Guerrieri Marco</c:v>
                </c:pt>
                <c:pt idx="22">
                  <c:v>Iemmi Emore</c:v>
                </c:pt>
                <c:pt idx="23">
                  <c:v>Rabitti Fabio</c:v>
                </c:pt>
                <c:pt idx="24">
                  <c:v>Rabitti Luca</c:v>
                </c:pt>
                <c:pt idx="25">
                  <c:v>Brevini Matteo</c:v>
                </c:pt>
                <c:pt idx="26">
                  <c:v>Maletti Gianmaria</c:v>
                </c:pt>
                <c:pt idx="27">
                  <c:v>Meglioli Andrea</c:v>
                </c:pt>
                <c:pt idx="28">
                  <c:v>Montipò Luca</c:v>
                </c:pt>
                <c:pt idx="29">
                  <c:v>Venturi Francesco</c:v>
                </c:pt>
              </c:strCache>
            </c:strRef>
          </c:cat>
          <c:val>
            <c:numRef>
              <c:f>'PRESENZE CAMPIONATO'!$E$5:$E$34</c:f>
              <c:numCache>
                <c:formatCode>0</c:formatCode>
                <c:ptCount val="30"/>
                <c:pt idx="0" formatCode="General">
                  <c:v>0</c:v>
                </c:pt>
                <c:pt idx="1">
                  <c:v>1700</c:v>
                </c:pt>
                <c:pt idx="2">
                  <c:v>0</c:v>
                </c:pt>
                <c:pt idx="3">
                  <c:v>25</c:v>
                </c:pt>
                <c:pt idx="4">
                  <c:v>995</c:v>
                </c:pt>
                <c:pt idx="5">
                  <c:v>250</c:v>
                </c:pt>
                <c:pt idx="6">
                  <c:v>190</c:v>
                </c:pt>
                <c:pt idx="7">
                  <c:v>500</c:v>
                </c:pt>
                <c:pt idx="8">
                  <c:v>1550</c:v>
                </c:pt>
                <c:pt idx="9">
                  <c:v>505</c:v>
                </c:pt>
                <c:pt idx="10">
                  <c:v>475</c:v>
                </c:pt>
                <c:pt idx="11">
                  <c:v>1150</c:v>
                </c:pt>
                <c:pt idx="12">
                  <c:v>0</c:v>
                </c:pt>
                <c:pt idx="13">
                  <c:v>660</c:v>
                </c:pt>
                <c:pt idx="14">
                  <c:v>995</c:v>
                </c:pt>
                <c:pt idx="15">
                  <c:v>1340</c:v>
                </c:pt>
                <c:pt idx="16">
                  <c:v>20</c:v>
                </c:pt>
                <c:pt idx="17">
                  <c:v>100</c:v>
                </c:pt>
                <c:pt idx="18">
                  <c:v>5</c:v>
                </c:pt>
                <c:pt idx="19">
                  <c:v>1040</c:v>
                </c:pt>
                <c:pt idx="20">
                  <c:v>1140</c:v>
                </c:pt>
                <c:pt idx="21">
                  <c:v>1225</c:v>
                </c:pt>
                <c:pt idx="22">
                  <c:v>475</c:v>
                </c:pt>
                <c:pt idx="23">
                  <c:v>395</c:v>
                </c:pt>
                <c:pt idx="24">
                  <c:v>180</c:v>
                </c:pt>
                <c:pt idx="25">
                  <c:v>990</c:v>
                </c:pt>
                <c:pt idx="26">
                  <c:v>900</c:v>
                </c:pt>
                <c:pt idx="27">
                  <c:v>210</c:v>
                </c:pt>
                <c:pt idx="28">
                  <c:v>815</c:v>
                </c:pt>
                <c:pt idx="29">
                  <c:v>825</c:v>
                </c:pt>
              </c:numCache>
            </c:numRef>
          </c:val>
        </c:ser>
        <c:dLbls>
          <c:showLegendKey val="0"/>
          <c:showVal val="0"/>
          <c:showCatName val="0"/>
          <c:showSerName val="0"/>
          <c:showPercent val="0"/>
          <c:showBubbleSize val="0"/>
        </c:dLbls>
        <c:gapWidth val="150"/>
        <c:axId val="185015728"/>
        <c:axId val="184736088"/>
      </c:barChart>
      <c:catAx>
        <c:axId val="18501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it-IT"/>
          </a:p>
        </c:txPr>
        <c:crossAx val="184736088"/>
        <c:crosses val="autoZero"/>
        <c:auto val="1"/>
        <c:lblAlgn val="ctr"/>
        <c:lblOffset val="100"/>
        <c:tickLblSkip val="1"/>
        <c:tickMarkSkip val="1"/>
        <c:noMultiLvlLbl val="0"/>
      </c:catAx>
      <c:valAx>
        <c:axId val="184736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it-IT"/>
          </a:p>
        </c:txPr>
        <c:crossAx val="185015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it-IT"/>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it-IT"/>
              <a:t>MEDIA MINUTI PER PARTITA E ALLENAMENTI</a:t>
            </a:r>
          </a:p>
        </c:rich>
      </c:tx>
      <c:layout>
        <c:manualLayout>
          <c:xMode val="edge"/>
          <c:yMode val="edge"/>
          <c:x val="0.11090909090909085"/>
          <c:y val="3.090909090909091E-2"/>
        </c:manualLayout>
      </c:layout>
      <c:overlay val="0"/>
      <c:spPr>
        <a:noFill/>
        <a:ln w="25400">
          <a:noFill/>
        </a:ln>
      </c:spPr>
    </c:title>
    <c:autoTitleDeleted val="0"/>
    <c:plotArea>
      <c:layout>
        <c:manualLayout>
          <c:layoutTarget val="inner"/>
          <c:xMode val="edge"/>
          <c:yMode val="edge"/>
          <c:x val="6.4545454545454545E-2"/>
          <c:y val="0.15818195861324447"/>
          <c:w val="0.89818181818181864"/>
          <c:h val="0.60727326640029866"/>
        </c:manualLayout>
      </c:layout>
      <c:barChart>
        <c:barDir val="col"/>
        <c:grouping val="clustered"/>
        <c:varyColors val="0"/>
        <c:ser>
          <c:idx val="1"/>
          <c:order val="0"/>
          <c:tx>
            <c:v>per partita</c:v>
          </c:tx>
          <c:spPr>
            <a:solidFill>
              <a:srgbClr val="FF6600"/>
            </a:solidFill>
            <a:ln w="12700">
              <a:solidFill>
                <a:srgbClr val="000000"/>
              </a:solidFill>
              <a:prstDash val="solid"/>
            </a:ln>
          </c:spPr>
          <c:invertIfNegative val="0"/>
          <c:dPt>
            <c:idx val="0"/>
            <c:invertIfNegative val="0"/>
            <c:bubble3D val="0"/>
            <c:spPr>
              <a:solidFill>
                <a:srgbClr val="FF0000"/>
              </a:solidFill>
              <a:ln w="12700">
                <a:solidFill>
                  <a:srgbClr val="000000"/>
                </a:solidFill>
                <a:prstDash val="solid"/>
              </a:ln>
            </c:spPr>
          </c:dPt>
          <c:cat>
            <c:strRef>
              <c:f>'PRESENZE CAMPIONATO'!$B$5:$B$34</c:f>
              <c:strCache>
                <c:ptCount val="30"/>
                <c:pt idx="0">
                  <c:v>Totale</c:v>
                </c:pt>
                <c:pt idx="1">
                  <c:v>Rossini Simone</c:v>
                </c:pt>
                <c:pt idx="2">
                  <c:v>Rinaldi Cristian</c:v>
                </c:pt>
                <c:pt idx="3">
                  <c:v>Barchi Yuri</c:v>
                </c:pt>
                <c:pt idx="4">
                  <c:v>Baschieri Camillo</c:v>
                </c:pt>
                <c:pt idx="5">
                  <c:v>Basenghi Valerio</c:v>
                </c:pt>
                <c:pt idx="6">
                  <c:v>Bertani Enrico</c:v>
                </c:pt>
                <c:pt idx="7">
                  <c:v>Bertolani Roberto</c:v>
                </c:pt>
                <c:pt idx="8">
                  <c:v>Bondi Alberto</c:v>
                </c:pt>
                <c:pt idx="9">
                  <c:v>Borghi Luca</c:v>
                </c:pt>
                <c:pt idx="10">
                  <c:v>Brevini Luca</c:v>
                </c:pt>
                <c:pt idx="11">
                  <c:v>Campani Maurizio</c:v>
                </c:pt>
                <c:pt idx="12">
                  <c:v>Zini Emanuele</c:v>
                </c:pt>
                <c:pt idx="13">
                  <c:v>Ariatti Alberto</c:v>
                </c:pt>
                <c:pt idx="14">
                  <c:v>Baschieri Paolo</c:v>
                </c:pt>
                <c:pt idx="15">
                  <c:v>Bulgarelli Riccardo</c:v>
                </c:pt>
                <c:pt idx="16">
                  <c:v>Bondavalli Giovanni</c:v>
                </c:pt>
                <c:pt idx="17">
                  <c:v>Campani Simone</c:v>
                </c:pt>
                <c:pt idx="18">
                  <c:v>Caroli Corrado</c:v>
                </c:pt>
                <c:pt idx="19">
                  <c:v>Dotti Vittorio</c:v>
                </c:pt>
                <c:pt idx="20">
                  <c:v>Franzoni Marco</c:v>
                </c:pt>
                <c:pt idx="21">
                  <c:v>Guerrieri Marco</c:v>
                </c:pt>
                <c:pt idx="22">
                  <c:v>Iemmi Emore</c:v>
                </c:pt>
                <c:pt idx="23">
                  <c:v>Rabitti Fabio</c:v>
                </c:pt>
                <c:pt idx="24">
                  <c:v>Rabitti Luca</c:v>
                </c:pt>
                <c:pt idx="25">
                  <c:v>Brevini Matteo</c:v>
                </c:pt>
                <c:pt idx="26">
                  <c:v>Maletti Gianmaria</c:v>
                </c:pt>
                <c:pt idx="27">
                  <c:v>Meglioli Andrea</c:v>
                </c:pt>
                <c:pt idx="28">
                  <c:v>Montipò Luca</c:v>
                </c:pt>
                <c:pt idx="29">
                  <c:v>Venturi Francesco</c:v>
                </c:pt>
              </c:strCache>
            </c:strRef>
          </c:cat>
          <c:val>
            <c:numRef>
              <c:f>'PRESENZE CAMPIONATO'!$F$5:$F$34</c:f>
              <c:numCache>
                <c:formatCode>0</c:formatCode>
                <c:ptCount val="30"/>
                <c:pt idx="1">
                  <c:v>70.833333333333329</c:v>
                </c:pt>
                <c:pt idx="2">
                  <c:v>0</c:v>
                </c:pt>
                <c:pt idx="3">
                  <c:v>25</c:v>
                </c:pt>
                <c:pt idx="4">
                  <c:v>58.529411764705884</c:v>
                </c:pt>
                <c:pt idx="5">
                  <c:v>35.714285714285715</c:v>
                </c:pt>
                <c:pt idx="6">
                  <c:v>17.272727272727273</c:v>
                </c:pt>
                <c:pt idx="7">
                  <c:v>35.714285714285715</c:v>
                </c:pt>
                <c:pt idx="8">
                  <c:v>64.583333333333329</c:v>
                </c:pt>
                <c:pt idx="9">
                  <c:v>50.5</c:v>
                </c:pt>
                <c:pt idx="10">
                  <c:v>52.777777777777779</c:v>
                </c:pt>
                <c:pt idx="11">
                  <c:v>63.888888888888886</c:v>
                </c:pt>
                <c:pt idx="12">
                  <c:v>0</c:v>
                </c:pt>
                <c:pt idx="13">
                  <c:v>66</c:v>
                </c:pt>
                <c:pt idx="14">
                  <c:v>58.529411764705884</c:v>
                </c:pt>
                <c:pt idx="15">
                  <c:v>58.260869565217391</c:v>
                </c:pt>
                <c:pt idx="16">
                  <c:v>6.666666666666667</c:v>
                </c:pt>
                <c:pt idx="17">
                  <c:v>50</c:v>
                </c:pt>
                <c:pt idx="18">
                  <c:v>5</c:v>
                </c:pt>
                <c:pt idx="19">
                  <c:v>57.777777777777779</c:v>
                </c:pt>
                <c:pt idx="20">
                  <c:v>51.81818181818182</c:v>
                </c:pt>
                <c:pt idx="21">
                  <c:v>58.333333333333336</c:v>
                </c:pt>
                <c:pt idx="22">
                  <c:v>27.941176470588236</c:v>
                </c:pt>
                <c:pt idx="23">
                  <c:v>56.428571428571431</c:v>
                </c:pt>
                <c:pt idx="24">
                  <c:v>36</c:v>
                </c:pt>
                <c:pt idx="25">
                  <c:v>58.235294117647058</c:v>
                </c:pt>
                <c:pt idx="26">
                  <c:v>42.857142857142854</c:v>
                </c:pt>
                <c:pt idx="27">
                  <c:v>35</c:v>
                </c:pt>
                <c:pt idx="28">
                  <c:v>45.277777777777779</c:v>
                </c:pt>
                <c:pt idx="29">
                  <c:v>43.421052631578945</c:v>
                </c:pt>
              </c:numCache>
            </c:numRef>
          </c:val>
        </c:ser>
        <c:ser>
          <c:idx val="0"/>
          <c:order val="1"/>
          <c:tx>
            <c:v>per allenamenti</c:v>
          </c:tx>
          <c:spPr>
            <a:solidFill>
              <a:srgbClr val="3366FF"/>
            </a:solidFill>
            <a:ln w="12700">
              <a:solidFill>
                <a:srgbClr val="000000"/>
              </a:solidFill>
              <a:prstDash val="solid"/>
            </a:ln>
          </c:spPr>
          <c:invertIfNegative val="0"/>
          <c:val>
            <c:numRef>
              <c:f>'PRESENZE CAMPIONATO'!$D$5:$D$34</c:f>
              <c:numCache>
                <c:formatCode>0</c:formatCode>
                <c:ptCount val="30"/>
                <c:pt idx="1">
                  <c:v>48.571428571428569</c:v>
                </c:pt>
                <c:pt idx="2">
                  <c:v>0</c:v>
                </c:pt>
                <c:pt idx="3">
                  <c:v>0</c:v>
                </c:pt>
                <c:pt idx="4">
                  <c:v>55.277777777777779</c:v>
                </c:pt>
                <c:pt idx="5">
                  <c:v>22.727272727272727</c:v>
                </c:pt>
                <c:pt idx="6">
                  <c:v>8.2608695652173907</c:v>
                </c:pt>
                <c:pt idx="7">
                  <c:v>13.513513513513514</c:v>
                </c:pt>
                <c:pt idx="8">
                  <c:v>40.789473684210527</c:v>
                </c:pt>
                <c:pt idx="9">
                  <c:v>38.846153846153847</c:v>
                </c:pt>
                <c:pt idx="10">
                  <c:v>23.75</c:v>
                </c:pt>
                <c:pt idx="11">
                  <c:v>32.857142857142854</c:v>
                </c:pt>
                <c:pt idx="12">
                  <c:v>0</c:v>
                </c:pt>
                <c:pt idx="13">
                  <c:v>330</c:v>
                </c:pt>
                <c:pt idx="14">
                  <c:v>43.260869565217391</c:v>
                </c:pt>
                <c:pt idx="15">
                  <c:v>41.875</c:v>
                </c:pt>
                <c:pt idx="16">
                  <c:v>1.3333333333333333</c:v>
                </c:pt>
                <c:pt idx="17">
                  <c:v>100</c:v>
                </c:pt>
                <c:pt idx="18">
                  <c:v>0.55555555555555558</c:v>
                </c:pt>
                <c:pt idx="19">
                  <c:v>32.5</c:v>
                </c:pt>
                <c:pt idx="20">
                  <c:v>31.666666666666668</c:v>
                </c:pt>
                <c:pt idx="21">
                  <c:v>45.370370370370374</c:v>
                </c:pt>
                <c:pt idx="22">
                  <c:v>12.837837837837839</c:v>
                </c:pt>
                <c:pt idx="23">
                  <c:v>23.235294117647058</c:v>
                </c:pt>
                <c:pt idx="24">
                  <c:v>22.5</c:v>
                </c:pt>
                <c:pt idx="25">
                  <c:v>29.117647058823529</c:v>
                </c:pt>
                <c:pt idx="26">
                  <c:v>40.909090909090907</c:v>
                </c:pt>
                <c:pt idx="27">
                  <c:v>17.5</c:v>
                </c:pt>
                <c:pt idx="28">
                  <c:v>32.6</c:v>
                </c:pt>
                <c:pt idx="29">
                  <c:v>21.153846153846153</c:v>
                </c:pt>
              </c:numCache>
            </c:numRef>
          </c:val>
        </c:ser>
        <c:dLbls>
          <c:showLegendKey val="0"/>
          <c:showVal val="0"/>
          <c:showCatName val="0"/>
          <c:showSerName val="0"/>
          <c:showPercent val="0"/>
          <c:showBubbleSize val="0"/>
        </c:dLbls>
        <c:gapWidth val="150"/>
        <c:axId val="185091984"/>
        <c:axId val="185096464"/>
      </c:barChart>
      <c:catAx>
        <c:axId val="18509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25" b="0" i="0" u="none" strike="noStrike" baseline="0">
                <a:solidFill>
                  <a:srgbClr val="000000"/>
                </a:solidFill>
                <a:latin typeface="Arial"/>
                <a:ea typeface="Arial"/>
                <a:cs typeface="Arial"/>
              </a:defRPr>
            </a:pPr>
            <a:endParaRPr lang="it-IT"/>
          </a:p>
        </c:txPr>
        <c:crossAx val="185096464"/>
        <c:crosses val="autoZero"/>
        <c:auto val="1"/>
        <c:lblAlgn val="ctr"/>
        <c:lblOffset val="100"/>
        <c:tickLblSkip val="1"/>
        <c:tickMarkSkip val="1"/>
        <c:noMultiLvlLbl val="0"/>
      </c:catAx>
      <c:valAx>
        <c:axId val="185096464"/>
        <c:scaling>
          <c:orientation val="minMax"/>
          <c:max val="7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050" b="0" i="0" u="none" strike="noStrike" baseline="0">
                <a:solidFill>
                  <a:srgbClr val="000000"/>
                </a:solidFill>
                <a:latin typeface="Arial"/>
                <a:ea typeface="Arial"/>
                <a:cs typeface="Arial"/>
              </a:defRPr>
            </a:pPr>
            <a:endParaRPr lang="it-IT"/>
          </a:p>
        </c:txPr>
        <c:crossAx val="185091984"/>
        <c:crosses val="autoZero"/>
        <c:crossBetween val="between"/>
      </c:valAx>
      <c:spPr>
        <a:solidFill>
          <a:srgbClr val="C0C0C0"/>
        </a:solidFill>
        <a:ln w="12700">
          <a:solidFill>
            <a:srgbClr val="808080"/>
          </a:solidFill>
          <a:prstDash val="solid"/>
        </a:ln>
      </c:spPr>
    </c:plotArea>
    <c:legend>
      <c:legendPos val="r"/>
      <c:layout>
        <c:manualLayout>
          <c:xMode val="edge"/>
          <c:yMode val="edge"/>
          <c:x val="0.64363636363636367"/>
          <c:y val="3.8181818181818282E-2"/>
          <c:w val="0.31545454545456514"/>
          <c:h val="6.9090909090909119E-2"/>
        </c:manualLayout>
      </c:layout>
      <c:overlay val="0"/>
      <c:spPr>
        <a:solidFill>
          <a:srgbClr val="FFFFFF"/>
        </a:solidFill>
        <a:ln w="3175">
          <a:solidFill>
            <a:srgbClr val="000000"/>
          </a:solidFill>
          <a:prstDash val="solid"/>
        </a:ln>
      </c:spPr>
      <c:txPr>
        <a:bodyPr/>
        <a:lstStyle/>
        <a:p>
          <a:pPr>
            <a:defRPr sz="1395" b="0" i="0" u="none" strike="noStrike" baseline="0">
              <a:solidFill>
                <a:srgbClr val="000000"/>
              </a:solidFill>
              <a:latin typeface="Arial"/>
              <a:ea typeface="Arial"/>
              <a:cs typeface="Arial"/>
            </a:defRPr>
          </a:pPr>
          <a:endParaRPr lang="it-IT"/>
        </a:p>
      </c:txPr>
    </c:legend>
    <c:plotVisOnly val="1"/>
    <c:dispBlanksAs val="gap"/>
    <c:showDLblsOverMax val="0"/>
  </c:chart>
  <c:spPr>
    <a:solidFill>
      <a:srgbClr val="FFFFFF"/>
    </a:solidFill>
    <a:ln w="3175">
      <a:solidFill>
        <a:srgbClr val="000000"/>
      </a:solidFill>
      <a:prstDash val="solid"/>
    </a:ln>
  </c:spPr>
  <c:txPr>
    <a:bodyPr/>
    <a:lstStyle/>
    <a:p>
      <a:pPr>
        <a:defRPr sz="1800" b="0" i="0" u="none" strike="noStrike" baseline="0">
          <a:solidFill>
            <a:srgbClr val="000000"/>
          </a:solidFill>
          <a:latin typeface="Arial"/>
          <a:ea typeface="Arial"/>
          <a:cs typeface="Arial"/>
        </a:defRPr>
      </a:pPr>
      <a:endParaRPr lang="it-IT"/>
    </a:p>
  </c:txPr>
  <c:printSettings>
    <c:headerFooter alignWithMargins="0"/>
    <c:pageMargins b="1" l="0.75000000000001465" r="0.75000000000001465" t="1" header="0.5" footer="0.5"/>
    <c:pageSetup paperSize="9" orientation="landscape" horizontalDpi="0"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66675</xdr:rowOff>
    </xdr:from>
    <xdr:to>
      <xdr:col>1</xdr:col>
      <xdr:colOff>847725</xdr:colOff>
      <xdr:row>2</xdr:row>
      <xdr:rowOff>200025</xdr:rowOff>
    </xdr:to>
    <xdr:pic>
      <xdr:nvPicPr>
        <xdr:cNvPr id="1563330" name="Picture 1" descr="CSI"/>
        <xdr:cNvPicPr>
          <a:picLocks noChangeAspect="1" noChangeArrowheads="1"/>
        </xdr:cNvPicPr>
      </xdr:nvPicPr>
      <xdr:blipFill>
        <a:blip xmlns:r="http://schemas.openxmlformats.org/officeDocument/2006/relationships" r:embed="rId1" cstate="print"/>
        <a:srcRect/>
        <a:stretch>
          <a:fillRect/>
        </a:stretch>
      </xdr:blipFill>
      <xdr:spPr bwMode="auto">
        <a:xfrm>
          <a:off x="285750" y="66675"/>
          <a:ext cx="809625" cy="485775"/>
        </a:xfrm>
        <a:prstGeom prst="rect">
          <a:avLst/>
        </a:prstGeom>
        <a:noFill/>
        <a:ln w="9525">
          <a:noFill/>
          <a:miter lim="800000"/>
          <a:headEnd/>
          <a:tailEnd/>
        </a:ln>
      </xdr:spPr>
    </xdr:pic>
    <xdr:clientData/>
  </xdr:twoCellAnchor>
  <xdr:twoCellAnchor editAs="oneCell">
    <xdr:from>
      <xdr:col>6</xdr:col>
      <xdr:colOff>247650</xdr:colOff>
      <xdr:row>0</xdr:row>
      <xdr:rowOff>9525</xdr:rowOff>
    </xdr:from>
    <xdr:to>
      <xdr:col>6</xdr:col>
      <xdr:colOff>1628775</xdr:colOff>
      <xdr:row>8</xdr:row>
      <xdr:rowOff>0</xdr:rowOff>
    </xdr:to>
    <xdr:pic>
      <xdr:nvPicPr>
        <xdr:cNvPr id="156333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10668000" y="9525"/>
          <a:ext cx="1381125" cy="1552575"/>
        </a:xfrm>
        <a:prstGeom prst="rect">
          <a:avLst/>
        </a:prstGeom>
        <a:noFill/>
        <a:ln w="1">
          <a:noFill/>
          <a:miter lim="800000"/>
          <a:headEnd/>
          <a:tailEnd/>
        </a:ln>
      </xdr:spPr>
    </xdr:pic>
    <xdr:clientData/>
  </xdr:twoCellAnchor>
  <xdr:twoCellAnchor editAs="oneCell">
    <xdr:from>
      <xdr:col>1</xdr:col>
      <xdr:colOff>38100</xdr:colOff>
      <xdr:row>0</xdr:row>
      <xdr:rowOff>66675</xdr:rowOff>
    </xdr:from>
    <xdr:to>
      <xdr:col>1</xdr:col>
      <xdr:colOff>847725</xdr:colOff>
      <xdr:row>2</xdr:row>
      <xdr:rowOff>200025</xdr:rowOff>
    </xdr:to>
    <xdr:pic>
      <xdr:nvPicPr>
        <xdr:cNvPr id="1563332" name="Picture 1" descr="CSI"/>
        <xdr:cNvPicPr>
          <a:picLocks noChangeAspect="1" noChangeArrowheads="1"/>
        </xdr:cNvPicPr>
      </xdr:nvPicPr>
      <xdr:blipFill>
        <a:blip xmlns:r="http://schemas.openxmlformats.org/officeDocument/2006/relationships" r:embed="rId1" cstate="print"/>
        <a:srcRect/>
        <a:stretch>
          <a:fillRect/>
        </a:stretch>
      </xdr:blipFill>
      <xdr:spPr bwMode="auto">
        <a:xfrm>
          <a:off x="285750" y="66675"/>
          <a:ext cx="809625" cy="485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68</xdr:row>
      <xdr:rowOff>57150</xdr:rowOff>
    </xdr:to>
    <xdr:sp macro="" textlink="">
      <xdr:nvSpPr>
        <xdr:cNvPr id="3" name="CasellaDiTesto 2"/>
        <xdr:cNvSpPr txBox="1"/>
      </xdr:nvSpPr>
      <xdr:spPr>
        <a:xfrm>
          <a:off x="47625" y="381000"/>
          <a:ext cx="5153025" cy="1070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VUOL DIRE GIA’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a:t>
          </a:r>
          <a:r>
            <a:rPr lang="it-IT" sz="1100" cap="small" baseline="0">
              <a:solidFill>
                <a:schemeClr val="dk1"/>
              </a:solidFill>
              <a:latin typeface="+mn-lt"/>
              <a:ea typeface="+mn-ea"/>
              <a:cs typeface="+mn-cs"/>
            </a:rPr>
            <a:t>NON METTIAMOCI IN DIFFICOLTA'. </a:t>
          </a:r>
        </a:p>
        <a:p>
          <a:r>
            <a:rPr lang="it-IT" sz="1100" cap="small" baseline="0">
              <a:solidFill>
                <a:schemeClr val="dk1"/>
              </a:solidFill>
              <a:latin typeface="+mn-lt"/>
              <a:ea typeface="+mn-ea"/>
              <a:cs typeface="+mn-cs"/>
            </a:rPr>
            <a:t>- DAI TERZINI VOGLIO SPINTA PER CREARE SUPERIORITA' SULLE FASCE, PERO' SE SPINGONO DEVONO AVERE LA FORZA DI RIENTRARE, ALTRIMENTI PREFERISCO UNA DISCESA IN MENO E UNA COPERTURA IN PIU'.</a:t>
          </a:r>
        </a:p>
        <a:p>
          <a:r>
            <a:rPr lang="it-IT" sz="1100" cap="small" baseline="0">
              <a:solidFill>
                <a:schemeClr val="dk1"/>
              </a:solidFill>
              <a:latin typeface="+mn-lt"/>
              <a:ea typeface="+mn-ea"/>
              <a:cs typeface="+mn-cs"/>
            </a:rPr>
            <a:t>- DISTANZE FRA I REPARTI. NON LASCIAMO SGUARNITA LA RETROGUARDIA CON TROPPO CAMPO LIBERO: GUARDIAMOCI SEMPRE ATTORNO.</a:t>
          </a:r>
        </a:p>
        <a:p>
          <a:r>
            <a:rPr lang="it-IT" sz="1100" cap="small" baseline="0">
              <a:solidFill>
                <a:schemeClr val="dk1"/>
              </a:solidFill>
              <a:latin typeface="+mn-lt"/>
              <a:ea typeface="+mn-ea"/>
              <a:cs typeface="+mn-cs"/>
            </a:rPr>
            <a:t>- GIRO PALLA VELOCE. NON ADDORMENTIAMOCI CON LA PALLA FRA I PIEDI</a:t>
          </a:r>
        </a:p>
        <a:p>
          <a:r>
            <a:rPr lang="it-IT" sz="1100" cap="small" baseline="0">
              <a:solidFill>
                <a:schemeClr val="dk1"/>
              </a:solidFill>
              <a:latin typeface="+mn-lt"/>
              <a:ea typeface="+mn-ea"/>
              <a:cs typeface="+mn-cs"/>
            </a:rPr>
            <a:t>- CAMBIAMO MODULO QUINDI VOGLIO PIU' CONCENTRAZIONE DA PARTE DI OGNUNO.</a:t>
          </a:r>
        </a:p>
        <a:p>
          <a:r>
            <a:rPr lang="it-IT" sz="1100" cap="small" baseline="0">
              <a:solidFill>
                <a:schemeClr val="dk1"/>
              </a:solidFill>
              <a:latin typeface="+mn-lt"/>
              <a:ea typeface="+mn-ea"/>
              <a:cs typeface="+mn-cs"/>
            </a:rPr>
            <a:t>- CAMPO SINTETICO: VALUTIAMO BENE LA SCELTA DI TEMPO, LA PALLA VIAGGERA' E AVRA' RIMBALZI DIVERSI DAL SOLITO.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CONTINUITA' CON LE ULTIME AMICHEVOLI</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GESTIONE DEI TEMPI DI GIOCO. LA PARTITA E' LUNGA, USIAMO LA TESTA SE CI CAPITERA' DI ESSERE IN VANTAGGIO, PRENDIAMOCI IL TEMPO PER LE RIMESSE LATERALI E LE PUNIZIONI, GESTIAMO LA PALLA. NON ANDIAMO SEMPRE COL TURBO ATTACCATO. </a:t>
          </a:r>
        </a:p>
        <a:p>
          <a:r>
            <a:rPr lang="it-IT" sz="1100" cap="small" baseline="0">
              <a:solidFill>
                <a:schemeClr val="dk1"/>
              </a:solidFill>
              <a:latin typeface="+mn-lt"/>
              <a:ea typeface="+mn-ea"/>
              <a:cs typeface="+mn-cs"/>
            </a:rPr>
            <a:t>- IN QUESTO MODULO PIU' CHE IN ALTRI E' FONDAMENTALE LA' DAVANTI IL MOVIMENTO SENZA PALLA: ABITUIAMOCI A FARLO, DETTIAMO IL PASSAGGIO AI NOSTRI COMPAGNI, MUOVIAMOCI NELLO SPAZIO.</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CERCHIAMO QUANDO POSSIBILE DI PARTIRE CON LA PALLA DAGLI ESTERNI CHE VOGLIO SI ALLARGHINO BASSI PRONTI A RICEVERE PALLA DAL ROSSO. POI PALLA AL CENTRALE DI CENTROCAMPO O ALL'ATTACCANTE ESTERNO ALTO: CHIARO? NON LANCIAMO ALLA CAZZO DI CANE IN AVANTI CERCANDO LA VERTICALIZZAZIONE. I DUE CENTRALI: NON CERCHIAMO SEMPRE L’ANTICIPO OK? IL PIU’ VELOCE DEI DUE LO PRENDE MAURI, PAOLO TU TI STACCHI UN PO’ DIETRO E COMANDI TU. TENIAMO LA SQUADRA CORTA.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QUINDI CERCHIAMO SOPRATTUTTO DI </a:t>
          </a:r>
          <a:r>
            <a:rPr lang="it-IT" sz="1100" b="1" cap="small">
              <a:solidFill>
                <a:schemeClr val="dk1"/>
              </a:solidFill>
              <a:latin typeface="+mn-lt"/>
              <a:ea typeface="+mn-ea"/>
              <a:cs typeface="+mn-cs"/>
            </a:rPr>
            <a:t>MANTENERE LA DISTANZA GIUSTA TRA I REPARTI. MUOVIAMOCI DA SQUADRA.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IL GIOCO PASSA DA FABIO CHE DETTERA’ I TEMPI DELLA SQUADRA.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 IN NON POSSESSO GIOCHIAMO VICINI AL CENTRALE. BULGA GIOCA A DESTRA E GUERRO A SINISTRA PARTIAMO COSI’. GIOCHIAMO A TRE DAVANTI QUINDI MI SERVE PIU' FILTRO. CERCHIAMO LA VERTICALIZZAZIONE BASSA PER LE PUNTE , E DI RIPROPORRE LE GIOCATE PROVATE. NON INVENTIAMOCI COSE STRANE, NELLA SEMPLICITA' CI SONO LE COSE MIGLIORI.</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BREV CENTRALE</a:t>
          </a:r>
          <a:r>
            <a:rPr lang="it-IT" sz="1100" cap="small">
              <a:solidFill>
                <a:schemeClr val="dk1"/>
              </a:solidFill>
              <a:latin typeface="+mn-lt"/>
              <a:ea typeface="+mn-ea"/>
              <a:cs typeface="+mn-cs"/>
            </a:rPr>
            <a:t>, MONTI LARGO A SINISTRA E GIMMI A DESTRA.</a:t>
          </a:r>
          <a:r>
            <a:rPr lang="it-IT" sz="1100" cap="small" baseline="0">
              <a:solidFill>
                <a:schemeClr val="dk1"/>
              </a:solidFill>
              <a:latin typeface="+mn-lt"/>
              <a:ea typeface="+mn-ea"/>
              <a:cs typeface="+mn-cs"/>
            </a:rPr>
            <a:t>  LE DUE PUNTE ESTERNE DEVONO NON SOLO GIOCARE IN ORIZZONTALE PER ARRIVARE AL CROSS IN MEZZO MA TAGLIARE  SPESSO DIETRO AL MALLO.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a:t>
          </a:r>
          <a:r>
            <a:rPr lang="it-IT" sz="1100" cap="small" baseline="0">
              <a:solidFill>
                <a:schemeClr val="dk1"/>
              </a:solidFill>
              <a:latin typeface="+mn-lt"/>
              <a:ea typeface="+mn-ea"/>
              <a:cs typeface="+mn-cs"/>
            </a:rPr>
            <a:t>  MA PRONTE CI SONO LE ALTERNATIVE, QUANDO NON NE AVETE PIU' SI CAMBIA. </a:t>
          </a:r>
          <a:r>
            <a:rPr lang="it-IT" sz="1100" cap="small">
              <a:solidFill>
                <a:schemeClr val="dk1"/>
              </a:solidFill>
              <a:latin typeface="+mn-lt"/>
              <a:ea typeface="+mn-ea"/>
              <a:cs typeface="+mn-cs"/>
            </a:rPr>
            <a:t>QUANDO IL GIOCO SCENDE DALLA PARTE OPPOSTA DOBBIAMO ESSERE PRONTI AD ENTRARE IN AREA.</a:t>
          </a:r>
          <a:r>
            <a:rPr lang="it-IT" sz="1100" cap="small" baseline="0">
              <a:solidFill>
                <a:schemeClr val="dk1"/>
              </a:solidFill>
              <a:latin typeface="+mn-lt"/>
              <a:ea typeface="+mn-ea"/>
              <a:cs typeface="+mn-cs"/>
            </a:rPr>
            <a:t>  IN NON POSSESSO ARRETRIAMO QUASI SUI CENTROCAMPISTI, MENTRE IN FASE DI POSSESSO PARTIAMO LARGHI PRONTI A TAGLIARE DENTRO. GIOCHIAMO INVERTITI, QUINDI VIENE NORMALE RIENTRARE VERSO IL CENTRO E SE CE LA VEDIAMO BELLA TIRIAMO. SE CI GIOCANO PALLA SUI PIEDI POSSIAMO FARE L'UNO DUE COL BREV PER POI GIOCARE IN PROFONDITA' SUL TAGLIO DELL'ALTRA PUNTA ESTERNA.  OPPURE SEMPRE COL BREV CHE SI SMARCHERA' CON MOVIMENTO LUNGO CORTO E GIOCHERA' SULLA MEZZALA, A QUEL PUNTO NOI ANDIAMO IN PROFONDITA'. MOVIMENTO SENZA LA PALLA! SEMPRE COLLEGATI CON LA TESTA EH?</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a:t>
          </a:r>
        </a:p>
        <a:p>
          <a:r>
            <a:rPr lang="it-IT" sz="1100" cap="small">
              <a:solidFill>
                <a:schemeClr val="dk1"/>
              </a:solidFill>
              <a:latin typeface="+mn-lt"/>
              <a:ea typeface="+mn-ea"/>
              <a:cs typeface="+mn-cs"/>
            </a:rPr>
            <a:t> </a:t>
          </a:r>
        </a:p>
        <a:p>
          <a:r>
            <a:rPr lang="it-IT" sz="1100"/>
            <a:t>RIGORI:  GIMMI. PUNIZIONI IDEM,  CON VARIANTE PAOLO O FABIO.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2</xdr:row>
      <xdr:rowOff>38099</xdr:rowOff>
    </xdr:from>
    <xdr:to>
      <xdr:col>8</xdr:col>
      <xdr:colOff>381000</xdr:colOff>
      <xdr:row>76</xdr:row>
      <xdr:rowOff>142875</xdr:rowOff>
    </xdr:to>
    <xdr:sp macro="" textlink="">
      <xdr:nvSpPr>
        <xdr:cNvPr id="2" name="CasellaDiTesto 1"/>
        <xdr:cNvSpPr txBox="1"/>
      </xdr:nvSpPr>
      <xdr:spPr>
        <a:xfrm>
          <a:off x="47625" y="380999"/>
          <a:ext cx="5153025" cy="12087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VUOL DIRE GIA’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a:t>
          </a:r>
          <a:r>
            <a:rPr lang="it-IT" sz="1100" cap="small" baseline="0">
              <a:solidFill>
                <a:schemeClr val="dk1"/>
              </a:solidFill>
              <a:latin typeface="+mn-lt"/>
              <a:ea typeface="+mn-ea"/>
              <a:cs typeface="+mn-cs"/>
            </a:rPr>
            <a:t>NON METTIAMOCI IN DIFFICOLTA' DA SOLI. </a:t>
          </a:r>
          <a:r>
            <a:rPr lang="it-IT" sz="1100" b="1" cap="small" baseline="0">
              <a:solidFill>
                <a:schemeClr val="dk1"/>
              </a:solidFill>
              <a:latin typeface="+mn-lt"/>
              <a:ea typeface="+mn-ea"/>
              <a:cs typeface="+mn-cs"/>
            </a:rPr>
            <a:t>STASERA E' UNA TAPPA FONDAMENTALE DELLA STAGIONE, PERCHE' FARE PUNTI OGGI SIGNIFICA AFFRONTARE L'ULTIMA DEL GIRONE CON PIU' TRANQUILLITA </a:t>
          </a:r>
          <a:r>
            <a:rPr lang="it-IT" sz="1100" cap="small" baseline="0">
              <a:solidFill>
                <a:schemeClr val="dk1"/>
              </a:solidFill>
              <a:latin typeface="+mn-lt"/>
              <a:ea typeface="+mn-ea"/>
              <a:cs typeface="+mn-cs"/>
            </a:rPr>
            <a:t>E CONCENTRARCI IN PIENO SUL CAMPIONATO.  IL CAMPO E' PARTICOLARMENTE STRETTO, QUINDI  OGGI PIU' CHE MAI SERVONO GRINTA E CONCENTRAZIONE DATO CHE I CAMPI PICCOLI CI HANNO SEMPRE CREATO DIFFICOLTA'. </a:t>
          </a:r>
        </a:p>
        <a:p>
          <a:r>
            <a:rPr lang="it-IT" sz="1100" cap="small" baseline="0">
              <a:solidFill>
                <a:schemeClr val="dk1"/>
              </a:solidFill>
              <a:latin typeface="+mn-lt"/>
              <a:ea typeface="+mn-ea"/>
              <a:cs typeface="+mn-cs"/>
            </a:rPr>
            <a:t>OGGI MI SEMBRA OPPORTUNO TORNARE A GIOCARE COL TREQUARTISTA .</a:t>
          </a:r>
        </a:p>
        <a:p>
          <a:r>
            <a:rPr lang="it-IT" sz="1100" cap="small" baseline="0">
              <a:solidFill>
                <a:schemeClr val="dk1"/>
              </a:solidFill>
              <a:latin typeface="+mn-lt"/>
              <a:ea typeface="+mn-ea"/>
              <a:cs typeface="+mn-cs"/>
            </a:rPr>
            <a:t>- DAI TERZINI OGGI VOGLIO ATTENZIONE IN FASE DIFENSIVA. NON CI SARANNO DA FARE TANTE SGROPPATE MI SA. LORO CERCHERANNO SPESSO LE PUNTE CON LANCI LUNGHI A SALTARE IL CENTROCAMPO, PERCIO' VOGLIO CHE SIAMO SEMPRE ATTENTI SUI COLPI DI TESTA, NON LASCIAMO MAI RIMBALZARE IL PALLONE MA SCEGLIAMO BENE IL TEMPO.</a:t>
          </a:r>
        </a:p>
        <a:p>
          <a:r>
            <a:rPr lang="it-IT" sz="1100" cap="small" baseline="0">
              <a:solidFill>
                <a:schemeClr val="dk1"/>
              </a:solidFill>
              <a:latin typeface="+mn-lt"/>
              <a:ea typeface="+mn-ea"/>
              <a:cs typeface="+mn-cs"/>
            </a:rPr>
            <a:t>- DISTANZE FRA I REPARTI COME SEMPRE... NON LASCIAMO SGUARNITA LA RETROGUARDIA CON TROPPO CAMPO LIBERO: GUARDIAMOCI SEMPRE ATTORNO.</a:t>
          </a:r>
        </a:p>
        <a:p>
          <a:r>
            <a:rPr lang="it-IT" sz="1100" cap="small" baseline="0">
              <a:solidFill>
                <a:schemeClr val="dk1"/>
              </a:solidFill>
              <a:latin typeface="+mn-lt"/>
              <a:ea typeface="+mn-ea"/>
              <a:cs typeface="+mn-cs"/>
            </a:rPr>
            <a:t>- GIRO PALLA OGGI SARA' COMPLICATO. NON ADDORMENTIAMOCI CON LA PALLA FRA I PIEDI E NON DISDEGNAMO ANCHE IL LANCIO LUNGO PER LE PUNTE OK?</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COSA DOBBIAMO MIGLIORARE RISPETTO ALLE ULTIME VOLTE</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GESTIONE DEI TEMPI DI GIOCO. LA PARTITA E' LUNGA, USIAMO LA TESTA SE CI CAPITERA' DI ESSERE IN VANTAGGIO, PRENDIAMOCI IL TEMPO PER LE RIMESSE LATERALI E LE PUNIZIONI, GESTIAMO LA PALLA. NON ANDIAMO SEMPRE COL TURBO ATTACCATO. </a:t>
          </a:r>
        </a:p>
        <a:p>
          <a:r>
            <a:rPr lang="it-IT" sz="1100" cap="small" baseline="0">
              <a:solidFill>
                <a:schemeClr val="dk1"/>
              </a:solidFill>
              <a:latin typeface="+mn-lt"/>
              <a:ea typeface="+mn-ea"/>
              <a:cs typeface="+mn-cs"/>
            </a:rPr>
            <a:t>- STASERA E' FONDAMENTALE LA' DAVANTI PRENDERCI DEI CALCI PIAZZATI: ABITUIAMOCI A CASCARE SE TOCCATI, DIFENDIAMO PALLA E FACCIAMO RESPIRARE DIETRO LA RETROGUARDIA. MALLO LA DAVANTI C'E' DA SPORTELLARE STASERA.</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NON CI SONO CAZZI, SERVE UNA PARTITA PERFETTA DA PARTE DEL REPARTO. CERCHIAMO DI GIOCARE COMPATTI E DI SEGUIRE</a:t>
          </a:r>
          <a:r>
            <a:rPr lang="it-IT" sz="1100" cap="small" baseline="0">
              <a:solidFill>
                <a:schemeClr val="dk1"/>
              </a:solidFill>
              <a:latin typeface="+mn-lt"/>
              <a:ea typeface="+mn-ea"/>
              <a:cs typeface="+mn-cs"/>
            </a:rPr>
            <a:t> QUELLO CHE DICE PAOLO.  NON PERDIAMO DI VISTA IL NOSTRO MODO DI GIOCARE PERCIO' </a:t>
          </a:r>
          <a:r>
            <a:rPr lang="it-IT" sz="1100" cap="small">
              <a:solidFill>
                <a:schemeClr val="dk1"/>
              </a:solidFill>
              <a:latin typeface="+mn-lt"/>
              <a:ea typeface="+mn-ea"/>
              <a:cs typeface="+mn-cs"/>
            </a:rPr>
            <a:t>QUANDO POSSIBILE PARTIAMO CON LA PALLA DAGLI ESTERNI CHE VOGLIO SI ALLARGHINO BASSI PRONTI A RICEVERE PALLA DAL ROSSO. POI PALLA AL CENTRALE DI CENTROCAMPO .</a:t>
          </a:r>
          <a:r>
            <a:rPr lang="it-IT" sz="1100" cap="small" baseline="0">
              <a:solidFill>
                <a:schemeClr val="dk1"/>
              </a:solidFill>
              <a:latin typeface="+mn-lt"/>
              <a:ea typeface="+mn-ea"/>
              <a:cs typeface="+mn-cs"/>
            </a:rPr>
            <a:t> SE VEDIAMO CHE FACCIAMO FATICA A COSTRUIRE PERCHE' IL CAMPO E' PICCOLO E SIAMO IN DIFFICOLTA' NON DISDEGNAMO IL</a:t>
          </a:r>
          <a:r>
            <a:rPr lang="it-IT" sz="1100" cap="small">
              <a:solidFill>
                <a:schemeClr val="dk1"/>
              </a:solidFill>
              <a:latin typeface="+mn-lt"/>
              <a:ea typeface="+mn-ea"/>
              <a:cs typeface="+mn-cs"/>
            </a:rPr>
            <a:t> LANCIO LUNGO. I DUE CENTRALI: NON CERCHIAMO SEMPRE L’ANTICIPO OK? IL PIU’ VELOCE DEI DUE LO PRENDE MAURI, PAOLO TU TI STACCHI UN PO’ DIETRO E COMANDI TU. TENIAMO LA SQUADRA CORTA.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POI DIFENDERE</a:t>
          </a:r>
          <a:r>
            <a:rPr lang="it-IT" sz="1100" cap="small" baseline="0">
              <a:solidFill>
                <a:schemeClr val="dk1"/>
              </a:solidFill>
              <a:latin typeface="+mn-lt"/>
              <a:ea typeface="+mn-ea"/>
              <a:cs typeface="+mn-cs"/>
            </a:rPr>
            <a:t> BASSI SI DA' VIGORE ALL'AVVERSARIO  E SI RISCHIA TROPPO</a:t>
          </a:r>
          <a:r>
            <a:rPr lang="it-IT" sz="1100" b="1" cap="small">
              <a:solidFill>
                <a:schemeClr val="dk1"/>
              </a:solidFill>
              <a:latin typeface="+mn-lt"/>
              <a:ea typeface="+mn-ea"/>
              <a:cs typeface="+mn-cs"/>
            </a:rPr>
            <a:t>. MUOVIAMOCI DA SQUADRA.</a:t>
          </a: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E DECISO L'UOMO CI SI STA ATTACCATI!!</a:t>
          </a:r>
          <a:r>
            <a:rPr lang="it-IT" sz="1100" b="0" cap="small" baseline="0">
              <a:solidFill>
                <a:schemeClr val="dk1"/>
              </a:solidFill>
              <a:latin typeface="+mn-lt"/>
              <a:ea typeface="+mn-ea"/>
              <a:cs typeface="+mn-cs"/>
            </a:rPr>
            <a:t> </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IL GIOCO PASSA DA FABIO CHE DETTERA’ I TEMPI DELLA SQUADRA.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IN NON POSSESSO GIOCHIAMO VICINI AL CENTRALE. BULGA GIOCA A DESTRA E GUERRO A SINISTRA PARTIAMO COSI’. OGGI SAREMO</a:t>
          </a:r>
          <a:r>
            <a:rPr lang="it-IT" sz="1100" cap="small" baseline="0">
              <a:solidFill>
                <a:schemeClr val="dk1"/>
              </a:solidFill>
              <a:latin typeface="+mn-lt"/>
              <a:ea typeface="+mn-ea"/>
              <a:cs typeface="+mn-cs"/>
            </a:rPr>
            <a:t> SPESSO SCAVALCATI DAL MOMENTO CHE LORO CERCHERANNO I LANCI PER LE PUNTE, PERCIO' SERVE  UN'ADEGUATA COPERTURA, PRONTI A PRENDERE GLI EVENTUALI PALLONI RESPINTI DI TESTA DAI NOSTRI DIFENSORI. IN FASE DI POSSESSO </a:t>
          </a:r>
          <a:r>
            <a:rPr lang="it-IT" sz="1100" cap="small">
              <a:solidFill>
                <a:schemeClr val="dk1"/>
              </a:solidFill>
              <a:latin typeface="+mn-lt"/>
              <a:ea typeface="+mn-ea"/>
              <a:cs typeface="+mn-cs"/>
            </a:rPr>
            <a:t>CERCHIAMO LA VERTICALIZZAZIONE PER LE PUNTE 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VIA....OPPURE INSERIMENTO DEL TREQUARTISTA O DI BULGA.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VENTU, TI VOGLIO DINAMICO. IN ALLENAMENTO TI SEI MOSSO BENE E MI ASPETTO UNA BELLA PROVA DA PARTE TUA. CERCA DI NON DARE PUNTI DI RIFERIMENTO E MUOVITI TRA LE LINEE. CERCA DI FARTI TROVARE  SMARCATO E QUANDO SEI IN POSSESSO VERTICALIZZA PER LE PUNTE. PERO' VOGLIO SEMPRE UN OCCHIO AL CENTROCAMPO E ALLA COPERTURA OK?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BREV E MALLO. VOGLIO SACRIFICIO DA ENTRAMBE.  CI SONO LE ALTERNATIVE, QUANDO NON NE AVETE PIU' SI CAMBIA. MOVIMENTO SENZA LA PALLA E SEMPRE COLLEGATI CON LA TESTA. DIAMO SOLUZIONI DI GIOCO AI CENTROCAMPISTI.</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 </a:t>
          </a:r>
        </a:p>
        <a:p>
          <a:r>
            <a:rPr lang="it-IT" sz="1100" cap="small">
              <a:solidFill>
                <a:schemeClr val="dk1"/>
              </a:solidFill>
              <a:latin typeface="+mn-lt"/>
              <a:ea typeface="+mn-ea"/>
              <a:cs typeface="+mn-cs"/>
            </a:rPr>
            <a:t> </a:t>
          </a:r>
        </a:p>
        <a:p>
          <a:r>
            <a:rPr lang="it-IT" sz="1100"/>
            <a:t>RIGORI:  FABIO.  PUNIZIONI:</a:t>
          </a:r>
          <a:r>
            <a:rPr lang="it-IT" sz="1100" baseline="0"/>
            <a:t> </a:t>
          </a:r>
          <a:r>
            <a:rPr lang="it-IT" sz="1100"/>
            <a:t>PAOLO /MALLO/FABIO.</a:t>
          </a:r>
        </a:p>
        <a:p>
          <a:r>
            <a:rPr lang="it-IT" sz="1100"/>
            <a:t>DIFFIDATI:</a:t>
          </a:r>
          <a:r>
            <a:rPr lang="it-IT" sz="1100" baseline="0"/>
            <a:t> PAOLO-ROBBY-BULGA.</a:t>
          </a:r>
          <a:endParaRPr lang="it-IT"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96</xdr:row>
      <xdr:rowOff>95250</xdr:rowOff>
    </xdr:to>
    <xdr:sp macro="" textlink="">
      <xdr:nvSpPr>
        <xdr:cNvPr id="2" name="CasellaDiTesto 1"/>
        <xdr:cNvSpPr txBox="1"/>
      </xdr:nvSpPr>
      <xdr:spPr>
        <a:xfrm>
          <a:off x="47625" y="380998"/>
          <a:ext cx="5153025" cy="15278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a:t>
          </a:r>
          <a:r>
            <a:rPr lang="it-IT" sz="1100" b="1" cap="small">
              <a:solidFill>
                <a:schemeClr val="dk1"/>
              </a:solidFill>
              <a:latin typeface="+mn-lt"/>
              <a:ea typeface="+mn-ea"/>
              <a:cs typeface="+mn-cs"/>
            </a:rPr>
            <a:t>VE LO RIPETERO' SEMPRE.</a:t>
          </a:r>
          <a:r>
            <a:rPr lang="it-IT" sz="1100" b="1" cap="small" baseline="0">
              <a:solidFill>
                <a:schemeClr val="dk1"/>
              </a:solidFill>
              <a:latin typeface="+mn-lt"/>
              <a:ea typeface="+mn-ea"/>
              <a:cs typeface="+mn-cs"/>
            </a:rPr>
            <a:t> </a:t>
          </a:r>
          <a:r>
            <a:rPr lang="it-IT" sz="1100" cap="small">
              <a:solidFill>
                <a:schemeClr val="dk1"/>
              </a:solidFill>
              <a:latin typeface="+mn-lt"/>
              <a:ea typeface="+mn-ea"/>
              <a:cs typeface="+mn-cs"/>
            </a:rPr>
            <a:t>GIA’ DAL RISCALDAMENTO </a:t>
          </a:r>
          <a:r>
            <a:rPr lang="it-IT" sz="1100" b="0" cap="small">
              <a:solidFill>
                <a:schemeClr val="dk1"/>
              </a:solidFill>
              <a:latin typeface="+mn-lt"/>
              <a:ea typeface="+mn-ea"/>
              <a:cs typeface="+mn-cs"/>
            </a:rPr>
            <a:t>APPROCCIO </a:t>
          </a:r>
          <a:r>
            <a:rPr lang="it-IT" sz="1100" cap="small">
              <a:solidFill>
                <a:schemeClr val="dk1"/>
              </a:solidFill>
              <a:latin typeface="+mn-lt"/>
              <a:ea typeface="+mn-ea"/>
              <a:cs typeface="+mn-cs"/>
            </a:rPr>
            <a:t>CORRETTO ALLA PARTITA. </a:t>
          </a:r>
          <a:r>
            <a:rPr lang="it-IT" sz="1100" cap="small" baseline="0">
              <a:solidFill>
                <a:schemeClr val="dk1"/>
              </a:solidFill>
              <a:latin typeface="+mn-lt"/>
              <a:ea typeface="+mn-ea"/>
              <a:cs typeface="+mn-cs"/>
            </a:rPr>
            <a:t>QUELLO CHE CI FREGA E' STACCARE LA SPINA, ANCHE  GIOVEDI' ABBIAMO PRESO GOL DOPO 3 MINUTI DAL RIENTRO IN CAMPO. NON E' UN CASO. </a:t>
          </a:r>
          <a:r>
            <a:rPr lang="it-IT" sz="1100" b="1" cap="small" baseline="0">
              <a:solidFill>
                <a:schemeClr val="dk1"/>
              </a:solidFill>
              <a:latin typeface="+mn-lt"/>
              <a:ea typeface="+mn-ea"/>
              <a:cs typeface="+mn-cs"/>
            </a:rPr>
            <a:t>STASERA E' UNA TAPPA FONDAMENTALE DELLA STAGIONE, SIAMO A 14 PUNTI DALLA PRIMA CON 4 PARTITE IN MENO...VUOL DIRE CHE POTENZIALMENTE SIAMO A MENO 2 SE LE VINCIAMO TUTTE. </a:t>
          </a:r>
          <a:r>
            <a:rPr lang="it-IT" sz="1100" cap="small" baseline="0">
              <a:solidFill>
                <a:schemeClr val="dk1"/>
              </a:solidFill>
              <a:latin typeface="+mn-lt"/>
              <a:ea typeface="+mn-ea"/>
              <a:cs typeface="+mn-cs"/>
            </a:rPr>
            <a:t> </a:t>
          </a:r>
        </a:p>
        <a:p>
          <a:r>
            <a:rPr lang="it-IT" sz="1100" cap="small" baseline="0">
              <a:solidFill>
                <a:schemeClr val="dk1"/>
              </a:solidFill>
              <a:latin typeface="+mn-lt"/>
              <a:ea typeface="+mn-ea"/>
              <a:cs typeface="+mn-cs"/>
            </a:rPr>
            <a:t>BISOGNA CHE ACCELERIAMO RAGA. A PARTIRE DA OGGI.</a:t>
          </a:r>
        </a:p>
        <a:p>
          <a:r>
            <a:rPr lang="it-IT" sz="1100" cap="small" baseline="0">
              <a:solidFill>
                <a:schemeClr val="dk1"/>
              </a:solidFill>
              <a:latin typeface="+mn-lt"/>
              <a:ea typeface="+mn-ea"/>
              <a:cs typeface="+mn-cs"/>
            </a:rPr>
            <a:t>- DAI TERZINI OGGI VOGLIO ATTENZIONE IN FASE DIFENSIVA. SE SPINGONO DEVONO AVERE LA FORZA DI RIENTRARE, ALTRIMENTI PREFERISCO UNA DISCESA IN MENO E UNA COPERTURA IN PIU'. LORO DAVANTI HANNO DUE PUNTE VELOCI.</a:t>
          </a:r>
        </a:p>
        <a:p>
          <a:r>
            <a:rPr lang="it-IT" sz="1100" cap="small" baseline="0">
              <a:solidFill>
                <a:schemeClr val="dk1"/>
              </a:solidFill>
              <a:latin typeface="+mn-lt"/>
              <a:ea typeface="+mn-ea"/>
              <a:cs typeface="+mn-cs"/>
            </a:rPr>
            <a:t>- DISTANZE FRA I REPARTI COME SEMPRE... NON LASCIAMO SGUARNITA LA RETROGUARDIA CON TROPPO CAMPO LIBERO: GUARDIAMOCI SEMPRE ATTORNO.</a:t>
          </a:r>
        </a:p>
        <a:p>
          <a:r>
            <a:rPr lang="it-IT" sz="1100" cap="small" baseline="0">
              <a:solidFill>
                <a:schemeClr val="dk1"/>
              </a:solidFill>
              <a:latin typeface="+mn-lt"/>
              <a:ea typeface="+mn-ea"/>
              <a:cs typeface="+mn-cs"/>
            </a:rPr>
            <a:t>- GIRO PALLA OGGI SARA' FONDAMENTALE. NON ADDORMENTIAMOCI CON LA PALLA FRA I PIEDI OK? </a:t>
          </a:r>
          <a:r>
            <a:rPr lang="it-IT" sz="1100" cap="small">
              <a:solidFill>
                <a:schemeClr val="dk1"/>
              </a:solidFill>
              <a:latin typeface="+mn-lt"/>
              <a:ea typeface="+mn-ea"/>
              <a:cs typeface="+mn-cs"/>
            </a:rPr>
            <a:t>IN UN CAMPO LARGO COME IL NOSTRO SE FATTO VELOCE IL GIRO PALLA PUO’ CREARE SUPERIORITA’.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COSA DOBBIAMO MIGLIORARE RISPETTO ALLE ULTIME VOLTE</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APPROCCIO ALL'INIZIO DEI DUE TEMPI</a:t>
          </a:r>
        </a:p>
        <a:p>
          <a:r>
            <a:rPr lang="it-IT" sz="1100" cap="small" baseline="0">
              <a:solidFill>
                <a:schemeClr val="dk1"/>
              </a:solidFill>
              <a:latin typeface="+mn-lt"/>
              <a:ea typeface="+mn-ea"/>
              <a:cs typeface="+mn-cs"/>
            </a:rPr>
            <a:t>- GESTIONE DELLE FASI DI GIOCO. A SAN DALMAZIO HO VISTO GENTE CHE SULL' 1 A 1 A DUE MINUTI DALLA FINE SI DANNAVA PER RIMETTERE A TUTTA VELOCITA' UN FALLO LATERALE QUANDO IL PARI CI ANDAVA PIU' CHE BENE. E' SINTOMO DI POCA LUCIDITA'.....LA PARTITA E' LUNGA, USIAMO LA TESTA SE CI CAPITERA' DI ESSERE IN VANTAGGIO, PRENDIAMOCI IL TEMPO PER LE RIMESSE LATERALI E LE PUNIZIONI, GESTIAMO LA PALLA. NON ANDIAMO SEMPRE COL TURBO ATTACCATO. </a:t>
          </a:r>
        </a:p>
        <a:p>
          <a:r>
            <a:rPr lang="it-IT" sz="1100" cap="small" baseline="0">
              <a:solidFill>
                <a:schemeClr val="dk1"/>
              </a:solidFill>
              <a:latin typeface="+mn-lt"/>
              <a:ea typeface="+mn-ea"/>
              <a:cs typeface="+mn-cs"/>
            </a:rPr>
            <a:t>- STASERA E' FONDAMENTALE LA' DAVANTI SFRUTTARE LE PRATERIE.</a:t>
          </a:r>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-ATTENZIONE: LORO URLANO APPENA TOCCATI...ADEGUIAMOCI ANCHE NOI</a:t>
          </a:r>
          <a:r>
            <a:rPr lang="it-IT" sz="1100" cap="none" baseline="0">
              <a:solidFill>
                <a:schemeClr val="dk1"/>
              </a:solidFill>
              <a:latin typeface="+mn-lt"/>
              <a:ea typeface="+mn-ea"/>
              <a:cs typeface="+mn-cs"/>
            </a:rPr>
            <a:t>, </a:t>
          </a:r>
          <a:r>
            <a:rPr lang="it-IT" sz="1100" cap="small" baseline="0">
              <a:solidFill>
                <a:schemeClr val="dk1"/>
              </a:solidFill>
              <a:latin typeface="+mn-lt"/>
              <a:ea typeface="+mn-ea"/>
              <a:cs typeface="+mn-cs"/>
            </a:rPr>
            <a:t>ABITUIAMOCI A CASCARE SE TOCCATI, DIFENDIAMO PALLA E FACCIAMO RESPIRARE DIETRO LA RETROGUARDIA. MALLO LA DAVANTI C'E' DA SPORTELLARE STASERA OK? AIUTA IL BREV, NON FAR SPOLMONARE SOLO LUI. </a:t>
          </a:r>
        </a:p>
        <a:p>
          <a:pPr marL="0" marR="0" indent="0" defTabSz="914400" eaLnBrk="1" fontAlgn="auto" latinLnBrk="0" hangingPunct="1">
            <a:lnSpc>
              <a:spcPct val="100000"/>
            </a:lnSpc>
            <a:spcBef>
              <a:spcPts val="0"/>
            </a:spcBef>
            <a:spcAft>
              <a:spcPts val="0"/>
            </a:spcAft>
            <a:buClrTx/>
            <a:buSzTx/>
            <a:buFontTx/>
            <a:buNone/>
            <a:tabLst/>
            <a:defRPr/>
          </a:pPr>
          <a:r>
            <a:rPr lang="it-IT" sz="1100" b="1" cap="small" baseline="0">
              <a:solidFill>
                <a:schemeClr val="dk1"/>
              </a:solidFill>
              <a:latin typeface="+mn-lt"/>
              <a:ea typeface="+mn-ea"/>
              <a:cs typeface="+mn-cs"/>
            </a:rPr>
            <a:t>- RICORDIAMOCI CHE LE PARTITE SUL NOSTRO CAMPO SI APRONO E SI VINCONO SOPRATTUTTO NELLA RIPRESA. LO SAPPIAMO.  </a:t>
          </a:r>
          <a:endParaRPr lang="it-IT" sz="1100" cap="small" baseline="0">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NON CI SONO CAZZI, SERVE UNA PARTITA PERFETTA DA PARTE DEL REPARTO. CERCHIAMO DI GIOCARE COMPATTI E DI SEGUIRE</a:t>
          </a:r>
          <a:r>
            <a:rPr lang="it-IT" sz="1100" cap="small" baseline="0">
              <a:solidFill>
                <a:schemeClr val="dk1"/>
              </a:solidFill>
              <a:latin typeface="+mn-lt"/>
              <a:ea typeface="+mn-ea"/>
              <a:cs typeface="+mn-cs"/>
            </a:rPr>
            <a:t> QUELLO CHE DICE PAOLO.  </a:t>
          </a:r>
          <a:r>
            <a:rPr lang="it-IT" sz="1100" cap="small">
              <a:solidFill>
                <a:schemeClr val="dk1"/>
              </a:solidFill>
              <a:latin typeface="+mn-lt"/>
              <a:ea typeface="+mn-ea"/>
              <a:cs typeface="+mn-cs"/>
            </a:rPr>
            <a:t>QUANDO POSSIBILE PARTIAMO CON LA PALLA DAGLI ESTERNI CHE VOGLIO SI ALLARGHINO BASSI PRONTI A RICEVERE PALLA DAL ROSSO. POI PALLA AL CENTRALE DI CENTROCAMPO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I DUE CENTRALI DIFENSIVI: NON CERCHIAMO SEMPRE L’ANTICIPO OK? IL PIU’ VELOCE DEI DUE LO PRENDE MAURI, PAOLO TU TI STACCHI UN PO’ DIETRO E COMANDI TU. TENIAMO LA SQUADRA CORTA.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QUINDI CERCHIAMO SOPRATTUTTO DI </a:t>
          </a:r>
          <a:r>
            <a:rPr lang="it-IT" sz="1100" b="1" cap="small">
              <a:solidFill>
                <a:schemeClr val="dk1"/>
              </a:solidFill>
              <a:latin typeface="+mn-lt"/>
              <a:ea typeface="+mn-ea"/>
              <a:cs typeface="+mn-cs"/>
            </a:rPr>
            <a:t>MANTENERE LA DISTANZA GIUSTA TRA I REPARTI.. MUOVIAMOCI DA SQUADRA.</a:t>
          </a: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E DECISO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ZERO RISCHI. PALLA IN TRIBUNA QUANDO SERVE.  NO FALLI STUPIDI. ZERO PROTESTE.</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MANCA FABIO. DOBBIAMO TUTTI DARE QUALCOSA IN PIU'. VITTO IL GIOCO PASSA DA TE: DETTA’ I TEMPI DELLA SQUADRA. </a:t>
          </a:r>
          <a:r>
            <a:rPr lang="it-IT" sz="1100" b="1" cap="small" baseline="0">
              <a:solidFill>
                <a:schemeClr val="dk1"/>
              </a:solidFill>
              <a:latin typeface="+mn-lt"/>
              <a:ea typeface="+mn-ea"/>
              <a:cs typeface="+mn-cs"/>
            </a:rPr>
            <a:t>MUOVITI IN ORIZZONTALE E NON IN VERTICALE. SE NON RESTI IN POSIZIONE TUTTA LA SQUADRA NE RISENTE.</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IN NON POSSESSO GIOCHIAMO VICINI AL CENTRALE. BULGA GIOCA A DESTRA E GUERRO A SINISTRA PARTIAMO COSI’. </a:t>
          </a:r>
        </a:p>
        <a:p>
          <a:r>
            <a:rPr lang="it-IT" sz="1100" cap="small">
              <a:solidFill>
                <a:schemeClr val="dk1"/>
              </a:solidFill>
              <a:latin typeface="+mn-lt"/>
              <a:ea typeface="+mn-ea"/>
              <a:cs typeface="+mn-cs"/>
            </a:rPr>
            <a:t>VOGLIO CORSA E DINAMISMO. </a:t>
          </a:r>
          <a:r>
            <a:rPr lang="it-IT" sz="1100" b="1" cap="small">
              <a:solidFill>
                <a:schemeClr val="dk1"/>
              </a:solidFill>
              <a:latin typeface="+mn-lt"/>
              <a:ea typeface="+mn-ea"/>
              <a:cs typeface="+mn-cs"/>
            </a:rPr>
            <a:t>LA PALLA POCO IN MEZZO</a:t>
          </a:r>
          <a:r>
            <a:rPr lang="it-IT" sz="1100" b="1" cap="small" baseline="0">
              <a:solidFill>
                <a:schemeClr val="dk1"/>
              </a:solidFill>
              <a:latin typeface="+mn-lt"/>
              <a:ea typeface="+mn-ea"/>
              <a:cs typeface="+mn-cs"/>
            </a:rPr>
            <a:t> AI PIEDI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DEVI ESSERE PIU' VELOCE NEL CAPIRE COSA FARE. 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DALLA PARTE DI ABI, IN MANIERA VELOCE, PROVIAMO A COGLIERLI IN DIFFICOLTA’ O MALPOSIZIONATI. </a:t>
          </a:r>
          <a:r>
            <a:rPr lang="it-IT" sz="1100" cap="small" baseline="0">
              <a:solidFill>
                <a:schemeClr val="dk1"/>
              </a:solidFill>
              <a:latin typeface="+mn-lt"/>
              <a:ea typeface="+mn-ea"/>
              <a:cs typeface="+mn-cs"/>
            </a:rPr>
            <a:t> IN FASE DI POSSESSO </a:t>
          </a:r>
          <a:r>
            <a:rPr lang="it-IT" sz="1100" cap="small">
              <a:solidFill>
                <a:schemeClr val="dk1"/>
              </a:solidFill>
              <a:latin typeface="+mn-lt"/>
              <a:ea typeface="+mn-ea"/>
              <a:cs typeface="+mn-cs"/>
            </a:rPr>
            <a:t>CERCHIAMO LA VERTICALIZZAZIONE PER LE PUNTE 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VIA....OPPURE INSERIMENTO DEL TREQUARTISTA O DI BULGA.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MONTI, TI VOGLIO DINAMICO. VORREI CHE PARTISSI LARGO DA DESTRA E SINISTRA, PER POI VENIRE A PRENDERE IL PALLONE.....CERCANDO DI NON DARE PUNTI DI RIFERIMENTO  MA PORTANDOTI DIETRO L'UOMO E CREANDO SPAZIO PER L'INSERIMENTO DI ALTRI. DEVI MUOVERTI TRA LE LINEE E SVARIARE. CERCA DI FARTI TROVARE  SMARCATO E QUANDO SEI IN POSSESSO VERTICALIZZA PER LE PUNTE. PERO' VOGLIO IN FASE DI NON POSSESSO SEMPRE UN OCCHIO AL CENTROCAMPO E ALLA COPERTURA OK?  HAI LA CORSA PER FARLO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BREV E MALLO. VOGLIO SACRIFICIO DA ENTRAMBE. MOVIMENTO SENZA LA PALLA E SEMPRE COLLEGATI CON LA TESTA. DIAMO SOLUZIONI DI GIOCO AI CENTROCAMPISTI.</a:t>
          </a:r>
          <a:r>
            <a:rPr lang="it-IT" sz="1100" cap="small">
              <a:solidFill>
                <a:schemeClr val="dk1"/>
              </a:solidFill>
              <a:latin typeface="+mn-lt"/>
              <a:ea typeface="+mn-ea"/>
              <a:cs typeface="+mn-cs"/>
            </a:rPr>
            <a:t> MALLO MI PIACE QUANDO VIENI INCONTRO AL CENTROCAMPISTA E GIOCHI IL PALLONE CON LUI. FAI IL LAVORO SPORCO ANCHE TU E CERCA DI TIRARTI DIETRO IL LORO DIFENSORE QUANDO VIENI INCONTRO A RICEVERE PALLA. COSI’ FACENDO CREI SPAZIO AL BREV ED AGLI EVENTUALI INSERIMENTI DI MONTI E DEI CENTROCAMPISTI.POI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SE SAPPIAMO DI ESSERE IN FUORIGIOCO SI RIENTRA DISINTERESSANDOCI DEL PALLONE. E SI INSERIRANNO I CENTROCAMPISTI.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PAOLO.  </a:t>
          </a:r>
        </a:p>
        <a:p>
          <a:r>
            <a:rPr lang="it-IT" sz="1100"/>
            <a:t>PUNIZIONI:</a:t>
          </a:r>
          <a:r>
            <a:rPr lang="it-IT" sz="1100" baseline="0"/>
            <a:t> </a:t>
          </a:r>
          <a:r>
            <a:rPr lang="it-IT" sz="1100"/>
            <a:t>PAOLO /MALLO.</a:t>
          </a:r>
        </a:p>
        <a:p>
          <a:r>
            <a:rPr lang="it-IT" sz="1100"/>
            <a:t>DIFFIDATI: </a:t>
          </a:r>
          <a:r>
            <a:rPr lang="it-IT" sz="1100" b="1"/>
            <a:t>PAOLO - GUERRO - CAMI </a:t>
          </a:r>
          <a:r>
            <a:rPr lang="it-IT" sz="1100"/>
            <a:t>- GIMMI</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104</xdr:row>
      <xdr:rowOff>104776</xdr:rowOff>
    </xdr:to>
    <xdr:sp macro="" textlink="">
      <xdr:nvSpPr>
        <xdr:cNvPr id="2" name="CasellaDiTesto 1"/>
        <xdr:cNvSpPr txBox="1"/>
      </xdr:nvSpPr>
      <xdr:spPr>
        <a:xfrm>
          <a:off x="47625" y="380998"/>
          <a:ext cx="5153025" cy="16583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VOGLIO RINGRAZIARE ANTICIPATAMENTE MARCO DEL REAL CHE E' VENUTO A DARCI UNA MANO E DARE IL BENVENUTO AD UN NUOVO SUTURA,YURI BARCHI. </a:t>
          </a:r>
        </a:p>
        <a:p>
          <a:pPr marL="0" marR="0" indent="0" defTabSz="914400" eaLnBrk="1" fontAlgn="auto" latinLnBrk="0" hangingPunct="1">
            <a:lnSpc>
              <a:spcPct val="100000"/>
            </a:lnSpc>
            <a:spcBef>
              <a:spcPts val="0"/>
            </a:spcBef>
            <a:spcAft>
              <a:spcPts val="0"/>
            </a:spcAft>
            <a:buClrTx/>
            <a:buSzTx/>
            <a:buFontTx/>
            <a:buNone/>
            <a:tabLst/>
            <a:defRPr/>
          </a:pPr>
          <a:endParaRPr lang="it-IT"/>
        </a:p>
        <a:p>
          <a:r>
            <a:rPr lang="it-IT" sz="1100" cap="small" baseline="0">
              <a:solidFill>
                <a:schemeClr val="dk1"/>
              </a:solidFill>
              <a:latin typeface="+mn-lt"/>
              <a:ea typeface="+mn-ea"/>
              <a:cs typeface="+mn-cs"/>
            </a:rPr>
            <a:t>RAGAZZI, OGGI DOBBIAMO SOPPERIRE ALLE ASSENZE. ABBIAMO INFORTUNATI E SQUALIFICATI. MA E' NELLE DIFFICOLTA' CHE QUESTA SQUADRA HA SEMPRE TIRATO FUORI IL MEGLIO. MA IO NON SONO PREOCCUPATO PERCHE' OGGI SERVE IL CUORE. E SO CHE VOI CE L'AVETE, SERVE VOGLIA DI VINCERE OGNI CONTRASTO E DI RECUPERARE OGNI PALLA. DAL  PRIMO ALL'ULTIMO MINUTO, E SO CHE FARETE DI TUTTO PER PORTARE A CASA TRE PUNTI OGGI. DA PARTE DI TUTTI SERVE MASSIMA ATTENZIONE. PER VINCERE SERVE CHE OGNUNO DI NOI FACCIA AL MEGLIO IL SUO  RUOLO CERCANDO DI AIUTARE IL COMPAGNO. DA QUESTA SITUAZIONE POSSIAMO USCIRNE SOLO SE GIOCHIAMO DI SQUADRA.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PER VINCERE PERO' DOBBIAMO MIGLIORARE RISPETTO ALLE ULTIME VOLTE:</a:t>
          </a:r>
        </a:p>
        <a:p>
          <a:r>
            <a:rPr lang="it-IT" sz="1100" cap="small" baseline="0">
              <a:solidFill>
                <a:schemeClr val="dk1"/>
              </a:solidFill>
              <a:latin typeface="+mn-lt"/>
              <a:ea typeface="+mn-ea"/>
              <a:cs typeface="+mn-cs"/>
            </a:rPr>
            <a:t>- INNANZITUTTO L'APPROCCIO ALL'INIZIO DEI DUE TEMPI. I CALI DI CONCENTRAZIONE LI ABBIAMO SEMPRE. VANNO ELIMINATI. MARTEDI' A INIZIO RIPRESA ERAVAMO ANCORA NEGLI SPOGLIATOI E PER DIECI MINUTI CI HANNO SCHIACCIATO IN AREA...</a:t>
          </a:r>
          <a:endParaRPr lang="it-IT"/>
        </a:p>
        <a:p>
          <a:r>
            <a:rPr lang="it-IT" sz="1100" cap="small" baseline="0">
              <a:solidFill>
                <a:schemeClr val="dk1"/>
              </a:solidFill>
              <a:latin typeface="+mn-lt"/>
              <a:ea typeface="+mn-ea"/>
              <a:cs typeface="+mn-cs"/>
            </a:rPr>
            <a:t>- GESTIONE DEI TEMPI IN CAMPO. NON C'E' BISOGNO CHE VI RICORDI COM'E' NATO IL LORO GOL L'ULTIMA VOLTA.... QUESTO E' SINTOMO DI POCA LUCIDITA'..... LA PARTITA E' LUNGA, USIAMO LA TESTA SE CI CAPITERA' DI ESSERE IN VANTAGGIO, PRENDIAMOCI IL TEMPO PER LE RIMESSE LATERALI E LE PUNIZIONI, GESTIAMO LA PALLA. NON ANDIAMO SEMPRE COL TURBO ATTACCATO. </a:t>
          </a:r>
          <a:endParaRPr lang="it-IT"/>
        </a:p>
        <a:p>
          <a:pPr eaLnBrk="1" fontAlgn="auto" latinLnBrk="0" hangingPunct="1"/>
          <a:r>
            <a:rPr lang="it-IT" sz="1100" cap="small" baseline="0">
              <a:solidFill>
                <a:schemeClr val="dk1"/>
              </a:solidFill>
              <a:latin typeface="+mn-lt"/>
              <a:ea typeface="+mn-ea"/>
              <a:cs typeface="+mn-cs"/>
            </a:rPr>
            <a:t>-ABITUIAMOCI A CASCARE SE TOCCATI, DAVANTI DIFENDIAMO PALLA E FACCIAMO RESPIRARE DIETRO LA RETROGUARDIA. MALLO LA DAVANTI C'E' DA SPORTELLARE STASERA OK?  </a:t>
          </a:r>
          <a:endParaRPr lang="it-IT"/>
        </a:p>
        <a:p>
          <a:r>
            <a:rPr lang="it-IT" sz="1100" b="1" cap="small" baseline="0">
              <a:solidFill>
                <a:schemeClr val="dk1"/>
              </a:solidFill>
              <a:latin typeface="+mn-lt"/>
              <a:ea typeface="+mn-ea"/>
              <a:cs typeface="+mn-cs"/>
            </a:rPr>
            <a:t>- RICORDIAMOCI CHE LE PARTITE SUL NOSTRO CAMPO SI APRONO E SI VINCONO SOPRATTUTTO NELLA RIPRESA. LO SAPPIAMO. NON COMPLICHIAMOCI LA VITA. NELLA RIPRESA LORO CALERANNO.  </a:t>
          </a:r>
          <a:endParaRPr lang="it-IT" sz="1100" cap="small" baseline="0">
            <a:solidFill>
              <a:schemeClr val="dk1"/>
            </a:solidFill>
            <a:latin typeface="+mn-lt"/>
            <a:ea typeface="+mn-ea"/>
            <a:cs typeface="+mn-cs"/>
          </a:endParaRPr>
        </a:p>
        <a:p>
          <a:endParaRPr lang="it-IT" sz="1100" u="sng" cap="small" baseline="0">
            <a:solidFill>
              <a:schemeClr val="dk1"/>
            </a:solidFill>
            <a:latin typeface="+mn-lt"/>
            <a:ea typeface="+mn-ea"/>
            <a:cs typeface="+mn-cs"/>
          </a:endParaRPr>
        </a:p>
        <a:p>
          <a:r>
            <a:rPr lang="it-IT" sz="1100" cap="small" baseline="0">
              <a:solidFill>
                <a:schemeClr val="dk1"/>
              </a:solidFill>
              <a:latin typeface="+mn-lt"/>
              <a:ea typeface="+mn-ea"/>
              <a:cs typeface="+mn-cs"/>
            </a:rPr>
            <a:t>OGGI LE CIRCOSTANZE MI PORTANO A RITENERE CHE SIA MEGLIO CAMBIARE  MODULO: GIOCHIAMO COL 4-4-2 IN LINEA.  FORMAZIONE. </a:t>
          </a:r>
        </a:p>
        <a:p>
          <a:r>
            <a:rPr lang="it-IT" sz="1100" cap="small" baseline="0">
              <a:solidFill>
                <a:schemeClr val="dk1"/>
              </a:solidFill>
              <a:latin typeface="+mn-lt"/>
              <a:ea typeface="+mn-ea"/>
              <a:cs typeface="+mn-cs"/>
            </a:rPr>
            <a:t>SENZA TREQUARTISTA MA CON DUE ESTERNI CHE HANNO CORSA.</a:t>
          </a:r>
        </a:p>
        <a:p>
          <a:r>
            <a:rPr lang="it-IT" sz="1100" cap="small" baseline="0">
              <a:solidFill>
                <a:schemeClr val="dk1"/>
              </a:solidFill>
              <a:latin typeface="+mn-lt"/>
              <a:ea typeface="+mn-ea"/>
              <a:cs typeface="+mn-cs"/>
            </a:rPr>
            <a:t>- DAI TERZINI OGGI VOGLIO MASSIMA ATTENZIONE  IN FASE DIFENSIVA. DEI DUE SALE SOLO ABI QUANDO NE HA LA POSSIBILITA'. TU ROBBI HAI FRANZ DAVANTI E ALLA SPINTA CI PENSA LUI. PERCIO' RESTA IN POSIZIONE. ATTENTO ALLA LINEA. </a:t>
          </a:r>
        </a:p>
        <a:p>
          <a:r>
            <a:rPr lang="it-IT" sz="1100" cap="small" baseline="0">
              <a:solidFill>
                <a:schemeClr val="dk1"/>
              </a:solidFill>
              <a:latin typeface="+mn-lt"/>
              <a:ea typeface="+mn-ea"/>
              <a:cs typeface="+mn-cs"/>
            </a:rPr>
            <a:t>- DISTANZE FRA I REPARTI COME SEMPRE... IL TORELLI E' TIRANNO, SE NON CI MUOVIAMO INSIEME SI RISCHIA DI LASCIARE TROPPO CAMPO LIBERO: GUARDIAMOCI SEMPRE ATTORNO E NON LASCIAMO SGUARNITA LA RETROGUARDIA.</a:t>
          </a:r>
        </a:p>
        <a:p>
          <a:r>
            <a:rPr lang="it-IT" sz="1100" cap="small" baseline="0">
              <a:solidFill>
                <a:schemeClr val="dk1"/>
              </a:solidFill>
              <a:latin typeface="+mn-lt"/>
              <a:ea typeface="+mn-ea"/>
              <a:cs typeface="+mn-cs"/>
            </a:rPr>
            <a:t>- GIRO PALLA COME SEMPRE SARA' FONDAMENTALE FARLO VELOCE, NON ADDORMENTIAMOCI CON LA PALLA FRA I PIEDI OK? </a:t>
          </a:r>
          <a:r>
            <a:rPr lang="it-IT" sz="1100" cap="small">
              <a:solidFill>
                <a:schemeClr val="dk1"/>
              </a:solidFill>
              <a:latin typeface="+mn-lt"/>
              <a:ea typeface="+mn-ea"/>
              <a:cs typeface="+mn-cs"/>
            </a:rPr>
            <a:t>IN UN CAMPO LARGO COME IL NOSTRO SE FATTO VELOCE IL GIRO PALLA PUO’ CREARE SUPERIORITA’.</a:t>
          </a: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NON CI SONO CAZZI, SERVE UNA PARTITA PERFETTA DA PARTE DEL REPARTO. CERCHIAMO DI GIOCARE COMPATTI E DI SEGUIRE</a:t>
          </a:r>
          <a:r>
            <a:rPr lang="it-IT" sz="1100" cap="small" baseline="0">
              <a:solidFill>
                <a:schemeClr val="dk1"/>
              </a:solidFill>
              <a:latin typeface="+mn-lt"/>
              <a:ea typeface="+mn-ea"/>
              <a:cs typeface="+mn-cs"/>
            </a:rPr>
            <a:t> QUELLO CHE DICE LUCA. </a:t>
          </a:r>
          <a:r>
            <a:rPr lang="it-IT" sz="1100" cap="small">
              <a:solidFill>
                <a:schemeClr val="dk1"/>
              </a:solidFill>
              <a:latin typeface="+mn-lt"/>
              <a:ea typeface="+mn-ea"/>
              <a:cs typeface="+mn-cs"/>
            </a:rPr>
            <a:t>I DUE CENTRALI DIFENSIVI: MAURI</a:t>
          </a:r>
          <a:r>
            <a:rPr lang="it-IT" sz="1100" cap="small" baseline="0">
              <a:solidFill>
                <a:schemeClr val="dk1"/>
              </a:solidFill>
              <a:latin typeface="+mn-lt"/>
              <a:ea typeface="+mn-ea"/>
              <a:cs typeface="+mn-cs"/>
            </a:rPr>
            <a:t> IN MARCATURA LUCA</a:t>
          </a:r>
          <a:r>
            <a:rPr lang="it-IT" sz="1100" cap="small">
              <a:solidFill>
                <a:schemeClr val="dk1"/>
              </a:solidFill>
              <a:latin typeface="+mn-lt"/>
              <a:ea typeface="+mn-ea"/>
              <a:cs typeface="+mn-cs"/>
            </a:rPr>
            <a:t> TU TI STACCHI UN PO’ DIETRO E COMANDI TU. QUANDO POSSIBILE PARTIAMO CON LA PALLA DAGLI ESTERNI CHE VOGLIO SI ALLARGHINO BASSI PRONTI A RICEVERE PALLA DAL ROSSO. POI PALLA AL CENTRALE DI CENTROCAMPO  O ALL'ESTERNO</a:t>
          </a:r>
          <a:r>
            <a:rPr lang="it-IT" sz="1100" cap="small" baseline="0">
              <a:solidFill>
                <a:schemeClr val="dk1"/>
              </a:solidFill>
              <a:latin typeface="+mn-lt"/>
              <a:ea typeface="+mn-ea"/>
              <a:cs typeface="+mn-cs"/>
            </a:rPr>
            <a:t> DI CENTROCAMPO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CHIARO?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QUINDI CERCHIAMO SOPRATTUTTO DI </a:t>
          </a:r>
          <a:r>
            <a:rPr lang="it-IT" sz="1100" b="1" cap="small">
              <a:solidFill>
                <a:schemeClr val="dk1"/>
              </a:solidFill>
              <a:latin typeface="+mn-lt"/>
              <a:ea typeface="+mn-ea"/>
              <a:cs typeface="+mn-cs"/>
            </a:rPr>
            <a:t>MANTENERE LA DISTANZA GIUSTA TRA I REPARTI.. MUOVIAMOCI DA SQUADRA.</a:t>
          </a: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E DECISO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ZERO RISCHI. PALLA IN TRIBUNA QUANDO SERVE.  NO FALLI STUPIDI. ZERO PROTESTE. </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CAMBIAMO MODO</a:t>
          </a:r>
          <a:r>
            <a:rPr lang="it-IT" sz="1100" cap="small" baseline="0">
              <a:solidFill>
                <a:schemeClr val="dk1"/>
              </a:solidFill>
              <a:latin typeface="+mn-lt"/>
              <a:ea typeface="+mn-ea"/>
              <a:cs typeface="+mn-cs"/>
            </a:rPr>
            <a:t> DI STARE IN CAMPO. ABBIAMO DUE CENTRALI:</a:t>
          </a:r>
          <a:r>
            <a:rPr lang="it-IT" sz="1100" cap="small">
              <a:solidFill>
                <a:schemeClr val="dk1"/>
              </a:solidFill>
              <a:latin typeface="+mn-lt"/>
              <a:ea typeface="+mn-ea"/>
              <a:cs typeface="+mn-cs"/>
            </a:rPr>
            <a:t>  GUERRO E VITTO, UNO</a:t>
          </a:r>
          <a:r>
            <a:rPr lang="it-IT" sz="1100" cap="small" baseline="0">
              <a:solidFill>
                <a:schemeClr val="dk1"/>
              </a:solidFill>
              <a:latin typeface="+mn-lt"/>
              <a:ea typeface="+mn-ea"/>
              <a:cs typeface="+mn-cs"/>
            </a:rPr>
            <a:t> ROMPE L'ALTRO COSTRUISCE</a:t>
          </a:r>
          <a:r>
            <a:rPr lang="it-IT" sz="1100" cap="small">
              <a:solidFill>
                <a:schemeClr val="dk1"/>
              </a:solidFill>
              <a:latin typeface="+mn-lt"/>
              <a:ea typeface="+mn-ea"/>
              <a:cs typeface="+mn-cs"/>
            </a:rPr>
            <a:t>: I TEMPI DELLA SQUADRA PASSANO DA LI'. </a:t>
          </a:r>
          <a:r>
            <a:rPr lang="it-IT" sz="1100" b="1" cap="small" baseline="0">
              <a:solidFill>
                <a:schemeClr val="dk1"/>
              </a:solidFill>
              <a:latin typeface="+mn-lt"/>
              <a:ea typeface="+mn-ea"/>
              <a:cs typeface="+mn-cs"/>
            </a:rPr>
            <a:t>MUOVETEVI  IN ORIZZONTALE E NON IN VERTICALE. SE NON RESTIAMO IN POSIZIONE TUTTA LA SQUADRA NE RISENTE.</a:t>
          </a:r>
        </a:p>
        <a:p>
          <a:r>
            <a:rPr lang="it-IT" sz="1100" cap="small">
              <a:solidFill>
                <a:schemeClr val="dk1"/>
              </a:solidFill>
              <a:latin typeface="+mn-lt"/>
              <a:ea typeface="+mn-ea"/>
              <a:cs typeface="+mn-cs"/>
            </a:rPr>
            <a:t> I DUE ESTERNI OGGI SONO QUELLI CHE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DEVONO FARE </a:t>
          </a:r>
          <a:r>
            <a:rPr lang="it-IT" sz="1100" cap="small" baseline="0">
              <a:solidFill>
                <a:schemeClr val="dk1"/>
              </a:solidFill>
              <a:latin typeface="+mn-lt"/>
              <a:ea typeface="+mn-ea"/>
              <a:cs typeface="+mn-cs"/>
            </a:rPr>
            <a:t>COPERTUURA MA ANCHE GIOCO! PERCIO' DOVETE </a:t>
          </a:r>
          <a:r>
            <a:rPr lang="it-IT" sz="1100" cap="small">
              <a:solidFill>
                <a:schemeClr val="dk1"/>
              </a:solidFill>
              <a:latin typeface="+mn-lt"/>
              <a:ea typeface="+mn-ea"/>
              <a:cs typeface="+mn-cs"/>
            </a:rPr>
            <a:t>MUOVERVI CON INTELLIGENZA:  NON SCAPPIAMO SEMPRE MA VENIAMO ANCHE INCONTRO AL PALLONE. IN NON POSSESSO  DOBBIAMO COPRIRE</a:t>
          </a:r>
          <a:r>
            <a:rPr lang="it-IT" sz="1100" cap="small" baseline="0">
              <a:solidFill>
                <a:schemeClr val="dk1"/>
              </a:solidFill>
              <a:latin typeface="+mn-lt"/>
              <a:ea typeface="+mn-ea"/>
              <a:cs typeface="+mn-cs"/>
            </a:rPr>
            <a:t> IL TERZINO IN FASE OFFENSIVA DOBBIAMO CERCARE  DI METTERE IN MEZZO PIU' PALLONI POSSIBILE. L'ANNO SCORSO ARRIVAVANO CROSS DAL FONDO E SEGNAVAMO MOLTO. IL CROSS, LA PALLA ALTA IN MEZZO, COSTITUISCE IL PERICOLO MAGGIORE PER LE DIFESE. L'ULTIMA PARTITA ABBIAMO MESSO DUE PALLE IN MEZZO, DUE GOL SONO ARRIVATI. </a:t>
          </a:r>
          <a:r>
            <a:rPr lang="it-IT" sz="1100" cap="small">
              <a:solidFill>
                <a:schemeClr val="dk1"/>
              </a:solidFill>
              <a:latin typeface="+mn-lt"/>
              <a:ea typeface="+mn-ea"/>
              <a:cs typeface="+mn-cs"/>
            </a:rPr>
            <a:t>QUINDI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CORSA E DINAMISMO. </a:t>
          </a:r>
        </a:p>
        <a:p>
          <a:r>
            <a:rPr lang="it-IT" sz="1100" b="1" cap="small">
              <a:solidFill>
                <a:schemeClr val="dk1"/>
              </a:solidFill>
              <a:latin typeface="+mn-lt"/>
              <a:ea typeface="+mn-ea"/>
              <a:cs typeface="+mn-cs"/>
            </a:rPr>
            <a:t>LA PALLA POCO IN MEZZO</a:t>
          </a:r>
          <a:r>
            <a:rPr lang="it-IT" sz="1100" b="1" cap="small" baseline="0">
              <a:solidFill>
                <a:schemeClr val="dk1"/>
              </a:solidFill>
              <a:latin typeface="+mn-lt"/>
              <a:ea typeface="+mn-ea"/>
              <a:cs typeface="+mn-cs"/>
            </a:rPr>
            <a:t> AI PIEDI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DEVI ESSERE PIU' VELOCE NEL CAPIRE COSA FARE. 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DALLA PARTE DI FRANZ</a:t>
          </a:r>
          <a:r>
            <a:rPr lang="it-IT" sz="1100" cap="small" baseline="0">
              <a:solidFill>
                <a:schemeClr val="dk1"/>
              </a:solidFill>
              <a:latin typeface="+mn-lt"/>
              <a:ea typeface="+mn-ea"/>
              <a:cs typeface="+mn-cs"/>
            </a:rPr>
            <a:t>  O SIMO</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VENTU E MALLO. VOGLIO SACRIFICIO DA ENTRAMBE. MOVIMENTO SENZA LA PALLA E SEMPRE COLLEGATI CON LA TESTA. DIAMO SOLUZIONI DI GIOCO AI CENTROCAMPISTI.</a:t>
          </a:r>
          <a:r>
            <a:rPr lang="it-IT" sz="1100" cap="small">
              <a:solidFill>
                <a:schemeClr val="dk1"/>
              </a:solidFill>
              <a:latin typeface="+mn-lt"/>
              <a:ea typeface="+mn-ea"/>
              <a:cs typeface="+mn-cs"/>
            </a:rPr>
            <a:t> MALLO MI PIACE QUANDO VIENI INCONTRO AL CENTROCAMPISTA E GIOCHI IL PALLONE CON LUI. FAI IL LAVORO SPORCO ANCHE TU E CERCA DI TIRARTI DIETRO IL LORO DIFENSORE QUANDO VIENI INCONTRO A RICEVERE PALLA.  PRENDITI QUALCHE BUONA PUNIZIONE, FAI RESOPIRARE LA SQUADRA. VENTU TU SEI PIU' DINAMICO DEL MALLO, TI CHIEDO VISTO CHE GIOCHIAMO SENZA IL TREQUARTISTA,</a:t>
          </a:r>
          <a:r>
            <a:rPr lang="it-IT" sz="1100" cap="small" baseline="0">
              <a:solidFill>
                <a:schemeClr val="dk1"/>
              </a:solidFill>
              <a:latin typeface="+mn-lt"/>
              <a:ea typeface="+mn-ea"/>
              <a:cs typeface="+mn-cs"/>
            </a:rPr>
            <a:t> DI ESSERE TU AD ANDARE A DARE FASTIDIO AL LORO CENTRALE DI CENTROCAMPO IN FASE DI COSTRUZIONE. OGGI SERVE SACRIFICIO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P</a:t>
          </a:r>
          <a:r>
            <a:rPr lang="it-IT" sz="1100" cap="small">
              <a:solidFill>
                <a:schemeClr val="dk1"/>
              </a:solidFill>
              <a:latin typeface="+mn-lt"/>
              <a:ea typeface="+mn-ea"/>
              <a:cs typeface="+mn-cs"/>
            </a:rPr>
            <a:t>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SE SAPPIAMO DI ESSERE IN FUORIGIOCO SI RIENTRA DISINTERESSANDOCI DEL PALLONE. E SI INSERIRANNO I CENTROCAMPISTI.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VITTO.  </a:t>
          </a:r>
        </a:p>
        <a:p>
          <a:r>
            <a:rPr lang="it-IT" sz="1100"/>
            <a:t>PUNIZIONI:</a:t>
          </a:r>
          <a:r>
            <a:rPr lang="it-IT" sz="1100" baseline="0"/>
            <a:t> VENTU</a:t>
          </a:r>
          <a:r>
            <a:rPr lang="it-IT" sz="1100"/>
            <a:t>/MALLO.</a:t>
          </a:r>
        </a:p>
        <a:p>
          <a:r>
            <a:rPr lang="it-IT" sz="1100"/>
            <a:t>DIFFIDATI: </a:t>
          </a:r>
          <a:r>
            <a:rPr lang="it-IT" sz="1100" b="1"/>
            <a:t> GUERRO </a:t>
          </a:r>
          <a:r>
            <a:rPr lang="it-IT" sz="1100" b="0"/>
            <a:t>- BORGHI </a:t>
          </a:r>
          <a:r>
            <a:rPr lang="it-IT" sz="1100"/>
            <a:t>- GIMMI</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103</xdr:row>
      <xdr:rowOff>85725</xdr:rowOff>
    </xdr:to>
    <xdr:sp macro="" textlink="">
      <xdr:nvSpPr>
        <xdr:cNvPr id="2" name="CasellaDiTesto 1"/>
        <xdr:cNvSpPr txBox="1"/>
      </xdr:nvSpPr>
      <xdr:spPr>
        <a:xfrm>
          <a:off x="47625" y="380998"/>
          <a:ext cx="5153025" cy="16402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a:t>
          </a:r>
          <a:r>
            <a:rPr lang="it-IT" sz="1100" b="1" cap="small">
              <a:solidFill>
                <a:schemeClr val="dk1"/>
              </a:solidFill>
              <a:latin typeface="+mn-lt"/>
              <a:ea typeface="+mn-ea"/>
              <a:cs typeface="+mn-cs"/>
            </a:rPr>
            <a:t>VE LO RIPETERO' SEMPRE.</a:t>
          </a:r>
          <a:r>
            <a:rPr lang="it-IT" sz="1100" b="1" cap="small" baseline="0">
              <a:solidFill>
                <a:schemeClr val="dk1"/>
              </a:solidFill>
              <a:latin typeface="+mn-lt"/>
              <a:ea typeface="+mn-ea"/>
              <a:cs typeface="+mn-cs"/>
            </a:rPr>
            <a:t> </a:t>
          </a:r>
          <a:r>
            <a:rPr lang="it-IT" sz="1100" cap="small">
              <a:solidFill>
                <a:schemeClr val="dk1"/>
              </a:solidFill>
              <a:latin typeface="+mn-lt"/>
              <a:ea typeface="+mn-ea"/>
              <a:cs typeface="+mn-cs"/>
            </a:rPr>
            <a:t>GIA’ DAL RISCALDAMENTO </a:t>
          </a:r>
          <a:r>
            <a:rPr lang="it-IT" sz="1100" b="0" cap="small">
              <a:solidFill>
                <a:schemeClr val="dk1"/>
              </a:solidFill>
              <a:latin typeface="+mn-lt"/>
              <a:ea typeface="+mn-ea"/>
              <a:cs typeface="+mn-cs"/>
            </a:rPr>
            <a:t>APPROCCIO </a:t>
          </a:r>
          <a:r>
            <a:rPr lang="it-IT" sz="1100" cap="small">
              <a:solidFill>
                <a:schemeClr val="dk1"/>
              </a:solidFill>
              <a:latin typeface="+mn-lt"/>
              <a:ea typeface="+mn-ea"/>
              <a:cs typeface="+mn-cs"/>
            </a:rPr>
            <a:t>CORRETTO ALLA PARTITA. </a:t>
          </a:r>
          <a:r>
            <a:rPr lang="it-IT" sz="1100" cap="small" baseline="0">
              <a:solidFill>
                <a:schemeClr val="dk1"/>
              </a:solidFill>
              <a:latin typeface="+mn-lt"/>
              <a:ea typeface="+mn-ea"/>
              <a:cs typeface="+mn-cs"/>
            </a:rPr>
            <a:t>QUELLO CHE CI FREGA E' STACCARE LA SPINA. </a:t>
          </a:r>
        </a:p>
        <a:p>
          <a:r>
            <a:rPr lang="it-IT" sz="1100" b="1" cap="small" baseline="0">
              <a:solidFill>
                <a:schemeClr val="dk1"/>
              </a:solidFill>
              <a:latin typeface="+mn-lt"/>
              <a:ea typeface="+mn-ea"/>
              <a:cs typeface="+mn-cs"/>
            </a:rPr>
            <a:t>STASERA DOBBIAMO USARE LA TESTA: ABBIAMO DUE RISULTATI SU TRE A DISPOSIZIONE PER ARRIVARE PRIMI. DIMOSTRIAMO DI SAPER AFFRONTARE L'IMPEGNO CON INTELLIGENZA.</a:t>
          </a:r>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IL NOSTRO DESTINO CE LO DECIDIAMO NOI OGGI SUL CAMPO. BASTA UN PAREGGIO PER GIOCARE I QUARTI DI FINALE IN CASA PARTITA SECCA. SIGNIFICHEREBBE UN ENORME VANTAGGIO, PER APPRODARE ALLE SEMIFINALI REGIONALI, TRAGUARDO STORICO PER I SUTURA.</a:t>
          </a:r>
        </a:p>
        <a:p>
          <a:r>
            <a:rPr lang="it-IT" sz="1100" cap="small" baseline="0">
              <a:solidFill>
                <a:schemeClr val="dk1"/>
              </a:solidFill>
              <a:latin typeface="+mn-lt"/>
              <a:ea typeface="+mn-ea"/>
              <a:cs typeface="+mn-cs"/>
            </a:rPr>
            <a:t>- IN GENERALE OGGI VOGLIO MASSIMA ATTENZIONE, SOPRATTUTTO DIFENSIVA. LORO DAVANTI HANNO DELLE PUNTE VELOCI PERCIO' IN MEZZO GIOCHIAMO CON BREV + MAURI. A DESTRA BORGHINO E A SINISTRA ABI.</a:t>
          </a:r>
        </a:p>
        <a:p>
          <a:r>
            <a:rPr lang="it-IT" sz="1100" cap="small" baseline="0">
              <a:solidFill>
                <a:schemeClr val="dk1"/>
              </a:solidFill>
              <a:latin typeface="+mn-lt"/>
              <a:ea typeface="+mn-ea"/>
              <a:cs typeface="+mn-cs"/>
            </a:rPr>
            <a:t>- DISTANZE FRA I REPARTI COME SEMPRE... NON LASCIAMO SGUARNITA LA RETROGUARDIA CON TROPPO CAMPO LIBERO: GUARDIAMOCI SEMPRE ATTORNO. CERCHIAMO DI TENERE RITMI BASSI, QUINDI PROVIAMO A GESTIRE NOI IL PALLONE.</a:t>
          </a:r>
        </a:p>
        <a:p>
          <a:r>
            <a:rPr lang="it-IT" sz="1100" cap="small" baseline="0">
              <a:solidFill>
                <a:schemeClr val="dk1"/>
              </a:solidFill>
              <a:latin typeface="+mn-lt"/>
              <a:ea typeface="+mn-ea"/>
              <a:cs typeface="+mn-cs"/>
            </a:rPr>
            <a:t>- GIRO PALLA OGGI SARA' FONDAMENTALE, COSI' COME LE RIPARTENZE: ALL'ANDATA LI ABBIAMO CASTIGATI TRE VOLTE IN CONTROPIEDE. PERCIO' VERTICALIZZAZIONE RAPIDA PER LE PUNTE. DIETRO SONO VULNERABILI.</a:t>
          </a:r>
          <a:endParaRPr lang="it-IT" sz="1100" cap="small">
            <a:solidFill>
              <a:schemeClr val="dk1"/>
            </a:solidFill>
            <a:latin typeface="+mn-lt"/>
            <a:ea typeface="+mn-ea"/>
            <a:cs typeface="+mn-cs"/>
          </a:endParaRP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COSA DOBBIAMO MIGLIORARE RISPETTO ALLE ULTIME VOLTE</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APPROCCIO ALL'INIZIO DEI DUE TEMPI. VE LO DIRO' FINO ALLO SFINIMENTO.</a:t>
          </a:r>
        </a:p>
        <a:p>
          <a:r>
            <a:rPr lang="it-IT" sz="1100" cap="small" baseline="0">
              <a:solidFill>
                <a:schemeClr val="dk1"/>
              </a:solidFill>
              <a:latin typeface="+mn-lt"/>
              <a:ea typeface="+mn-ea"/>
              <a:cs typeface="+mn-cs"/>
            </a:rPr>
            <a:t>- GESTIONE DELLE FASI DI GIOCO. SIAMO LUCIDI OGGI PIU' CHE MAI. LA PARTITA E' LUNGA, USIAMO LA TESTA : PRENDIAMOCI SEMPRE IL NOSTRO TEMPO SULLE RIMESSE LATERALI E LE PUNIZIONI, GESTIAMO LA PALLA. NON ANDIAMO SEMPRE COL TURBO ATTACCATO. </a:t>
          </a:r>
        </a:p>
        <a:p>
          <a:r>
            <a:rPr lang="it-IT" sz="1100" cap="small" baseline="0">
              <a:solidFill>
                <a:schemeClr val="dk1"/>
              </a:solidFill>
              <a:latin typeface="+mn-lt"/>
              <a:ea typeface="+mn-ea"/>
              <a:cs typeface="+mn-cs"/>
            </a:rPr>
            <a:t>- ABITUIAMOCI A CASCARE SE TOCCATI, DIFENDIAMO PALLA E FACCIAMO RESPIRARE DIETRO LA RETROGUARDIA. VENTU LA DAVANTI C'E' DA DARE TUTTO STASERA OK?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NON CI SONO CAZZI, SERVE UNA PARTITA PERFETTA DA PARTE DEL REPARTO. CERCHIAMO DI GIOCARE COMPATTI E DI SEGUIRE</a:t>
          </a:r>
          <a:r>
            <a:rPr lang="it-IT" sz="1100" cap="small" baseline="0">
              <a:solidFill>
                <a:schemeClr val="dk1"/>
              </a:solidFill>
              <a:latin typeface="+mn-lt"/>
              <a:ea typeface="+mn-ea"/>
              <a:cs typeface="+mn-cs"/>
            </a:rPr>
            <a:t> QUELLO CHE DICE BREVO.  </a:t>
          </a:r>
          <a:r>
            <a:rPr lang="it-IT" sz="1100" cap="small">
              <a:solidFill>
                <a:schemeClr val="dk1"/>
              </a:solidFill>
              <a:latin typeface="+mn-lt"/>
              <a:ea typeface="+mn-ea"/>
              <a:cs typeface="+mn-cs"/>
            </a:rPr>
            <a:t>QUANDO POSSIBILE PARTIAMO CON LA PALLA DAGLI ESTERNI CHE VOGLIO SI ALLARGHINO BASSI PRONTI A RICEVERE PALLA DAL ROSSO. POI PALLA AL CENTRALE DI CENTROCAMPO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I DUE CENTRALI DIFENSIVI: MAURI</a:t>
          </a:r>
          <a:r>
            <a:rPr lang="it-IT" sz="1100" cap="small" baseline="0">
              <a:solidFill>
                <a:schemeClr val="dk1"/>
              </a:solidFill>
              <a:latin typeface="+mn-lt"/>
              <a:ea typeface="+mn-ea"/>
              <a:cs typeface="+mn-cs"/>
            </a:rPr>
            <a:t> MARCATORE, BREVO</a:t>
          </a:r>
          <a:r>
            <a:rPr lang="it-IT" sz="1100" cap="small">
              <a:solidFill>
                <a:schemeClr val="dk1"/>
              </a:solidFill>
              <a:latin typeface="+mn-lt"/>
              <a:ea typeface="+mn-ea"/>
              <a:cs typeface="+mn-cs"/>
            </a:rPr>
            <a:t> TU TI STACCHI UN PO’ DIETRO E COMANDI TU. TENIAMO LA SQUADRA CORTA. CERCHIAMO DI  DIFENDERE NON TROPPO BASSI, ALMENO 10 METRI FUORI DALL'AREA,</a:t>
          </a:r>
          <a:r>
            <a:rPr lang="it-IT" sz="1100" cap="small" baseline="0">
              <a:solidFill>
                <a:schemeClr val="dk1"/>
              </a:solidFill>
              <a:latin typeface="+mn-lt"/>
              <a:ea typeface="+mn-ea"/>
              <a:cs typeface="+mn-cs"/>
            </a:rPr>
            <a:t> SE NO RISCHIAMO DI SCHIACCIARCI TROPPO, COME SUCCESSO ALL'ANDATA. </a:t>
          </a:r>
          <a:r>
            <a:rPr lang="it-IT" sz="1100" cap="small">
              <a:solidFill>
                <a:schemeClr val="dk1"/>
              </a:solidFill>
              <a:latin typeface="+mn-lt"/>
              <a:ea typeface="+mn-ea"/>
              <a:cs typeface="+mn-cs"/>
            </a:rPr>
            <a:t>SALIAMO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E </a:t>
          </a:r>
          <a:r>
            <a:rPr lang="it-IT" sz="1100" b="1" cap="small">
              <a:solidFill>
                <a:schemeClr val="dk1"/>
              </a:solidFill>
              <a:latin typeface="+mn-lt"/>
              <a:ea typeface="+mn-ea"/>
              <a:cs typeface="+mn-cs"/>
            </a:rPr>
            <a:t>TENEIAMO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QUINDI CERCHIAMO SOPRATTUTTO DI </a:t>
          </a:r>
          <a:r>
            <a:rPr lang="it-IT" sz="1100" b="1" cap="small">
              <a:solidFill>
                <a:schemeClr val="dk1"/>
              </a:solidFill>
              <a:latin typeface="+mn-lt"/>
              <a:ea typeface="+mn-ea"/>
              <a:cs typeface="+mn-cs"/>
            </a:rPr>
            <a:t>MANTENERE LA DISTANZA GIUSTA TRA I REPARTI.. MUOVIAMOCI DA SQUADRA.</a:t>
          </a:r>
        </a:p>
        <a:p>
          <a:r>
            <a:rPr lang="it-IT" sz="1100" b="1" cap="small">
              <a:solidFill>
                <a:schemeClr val="dk1"/>
              </a:solidFill>
              <a:latin typeface="+mn-lt"/>
              <a:ea typeface="+mn-ea"/>
              <a:cs typeface="+mn-cs"/>
            </a:rPr>
            <a:t>MASSIMA ATTENZIONE COME SEMPRE</a:t>
          </a:r>
          <a:r>
            <a:rPr lang="it-IT" sz="1100" b="1" cap="small" baseline="0">
              <a:solidFill>
                <a:schemeClr val="dk1"/>
              </a:solidFill>
              <a:latin typeface="+mn-lt"/>
              <a:ea typeface="+mn-ea"/>
              <a:cs typeface="+mn-cs"/>
            </a:rPr>
            <a:t> </a:t>
          </a:r>
          <a:r>
            <a:rPr lang="it-IT" sz="1100" b="1" cap="small">
              <a:solidFill>
                <a:schemeClr val="dk1"/>
              </a:solidFill>
              <a:latin typeface="+mn-lt"/>
              <a:ea typeface="+mn-ea"/>
              <a:cs typeface="+mn-cs"/>
            </a:rPr>
            <a:t>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LORO HANNO IL BIONDO ALTO CHE GIOCA IN DIFESA CHE DI TESTA E''</a:t>
          </a:r>
          <a:r>
            <a:rPr lang="it-IT" sz="1100" b="0" cap="small" baseline="0">
              <a:solidFill>
                <a:schemeClr val="dk1"/>
              </a:solidFill>
              <a:latin typeface="+mn-lt"/>
              <a:ea typeface="+mn-ea"/>
              <a:cs typeface="+mn-cs"/>
            </a:rPr>
            <a:t> STATO MOLTO PERICOLOSO ALL'ANDATA: PAOLO QUELLO LO VAI A PRENDERE TU. </a:t>
          </a:r>
          <a:r>
            <a:rPr lang="it-IT" sz="1100" b="0" cap="small">
              <a:solidFill>
                <a:schemeClr val="dk1"/>
              </a:solidFill>
              <a:latin typeface="+mn-lt"/>
              <a:ea typeface="+mn-ea"/>
              <a:cs typeface="+mn-cs"/>
            </a:rPr>
            <a:t>CI SI PARLA E DECISO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ZERO RISCHI. PALLA IN TRIBUNA QUANDO SERVE.  </a:t>
          </a:r>
          <a:r>
            <a:rPr lang="it-IT" sz="1100" b="1" cap="small">
              <a:solidFill>
                <a:schemeClr val="dk1"/>
              </a:solidFill>
              <a:latin typeface="+mn-lt"/>
              <a:ea typeface="+mn-ea"/>
              <a:cs typeface="+mn-cs"/>
            </a:rPr>
            <a:t>NO FALLI STUPIDI</a:t>
          </a:r>
          <a:r>
            <a:rPr lang="it-IT" sz="1100" cap="small">
              <a:solidFill>
                <a:schemeClr val="dk1"/>
              </a:solidFill>
              <a:latin typeface="+mn-lt"/>
              <a:ea typeface="+mn-ea"/>
              <a:cs typeface="+mn-cs"/>
            </a:rPr>
            <a:t>. </a:t>
          </a:r>
          <a:r>
            <a:rPr lang="it-IT" sz="1100" b="1" cap="small">
              <a:solidFill>
                <a:schemeClr val="dk1"/>
              </a:solidFill>
              <a:latin typeface="+mn-lt"/>
              <a:ea typeface="+mn-ea"/>
              <a:cs typeface="+mn-cs"/>
            </a:rPr>
            <a:t>ZERO PROTESTE.</a:t>
          </a:r>
        </a:p>
        <a:p>
          <a:r>
            <a:rPr lang="it-IT" sz="1100" b="1"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DOBBIAMO TUTTI DARE QUALCOSA IN PIU'.  SERVE LA GRINTA DEL GUERRO DELL'ULTIMA PARTITA. VITTO COME SEMPRE  IL GIOCO PASSA DA TE: DETTA I TEMPI DELLA SQUADRA. </a:t>
          </a:r>
          <a:r>
            <a:rPr lang="it-IT" sz="1100" b="1" cap="small" baseline="0">
              <a:solidFill>
                <a:schemeClr val="dk1"/>
              </a:solidFill>
              <a:latin typeface="+mn-lt"/>
              <a:ea typeface="+mn-ea"/>
              <a:cs typeface="+mn-cs"/>
            </a:rPr>
            <a:t>MUOVITI IN ORIZZONTALE E NON IN VERTICALE. SE NON RESTI IN POSIZIONE TUTTA LA SQUADRA NE RISENTE.</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IN NON POSSESSO GIOCHIAMO VICINI AL CENTRALE. BULGA GIOCA A DESTRA E GUERRO A SINISTRA PARTIAMO COSI’.  </a:t>
          </a:r>
        </a:p>
        <a:p>
          <a:r>
            <a:rPr lang="it-IT" sz="1100" cap="small">
              <a:solidFill>
                <a:schemeClr val="dk1"/>
              </a:solidFill>
              <a:latin typeface="+mn-lt"/>
              <a:ea typeface="+mn-ea"/>
              <a:cs typeface="+mn-cs"/>
            </a:rPr>
            <a:t>VOGLIO CORSA</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DINAMISMO</a:t>
          </a:r>
          <a:r>
            <a:rPr lang="it-IT" sz="1100" cap="small" baseline="0">
              <a:solidFill>
                <a:schemeClr val="dk1"/>
              </a:solidFill>
              <a:latin typeface="+mn-lt"/>
              <a:ea typeface="+mn-ea"/>
              <a:cs typeface="+mn-cs"/>
            </a:rPr>
            <a:t> E VELOCITA' DI GIOCATA SE C'E' LA POSSIBILITA'. SE NO PROVIAMO A FARE POSSESSO PALLA. </a:t>
          </a:r>
          <a:r>
            <a:rPr lang="it-IT" sz="1100" cap="small">
              <a:solidFill>
                <a:schemeClr val="dk1"/>
              </a:solidFill>
              <a:latin typeface="+mn-lt"/>
              <a:ea typeface="+mn-ea"/>
              <a:cs typeface="+mn-cs"/>
            </a:rPr>
            <a:t> SE C'E' LA</a:t>
          </a:r>
          <a:r>
            <a:rPr lang="it-IT" sz="1100" cap="small" baseline="0">
              <a:solidFill>
                <a:schemeClr val="dk1"/>
              </a:solidFill>
              <a:latin typeface="+mn-lt"/>
              <a:ea typeface="+mn-ea"/>
              <a:cs typeface="+mn-cs"/>
            </a:rPr>
            <a:t> POSSIBILITA' DI RIPARTIRE VELOCE </a:t>
          </a:r>
          <a:r>
            <a:rPr lang="it-IT" sz="1100" b="1" cap="small">
              <a:solidFill>
                <a:schemeClr val="dk1"/>
              </a:solidFill>
              <a:latin typeface="+mn-lt"/>
              <a:ea typeface="+mn-ea"/>
              <a:cs typeface="+mn-cs"/>
            </a:rPr>
            <a:t>LA PALLA POCO IN MEZZO</a:t>
          </a:r>
          <a:r>
            <a:rPr lang="it-IT" sz="1100" b="1" cap="small" baseline="0">
              <a:solidFill>
                <a:schemeClr val="dk1"/>
              </a:solidFill>
              <a:latin typeface="+mn-lt"/>
              <a:ea typeface="+mn-ea"/>
              <a:cs typeface="+mn-cs"/>
            </a:rPr>
            <a:t> AI PIEDI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DEVI ESSERE RAPIDO NEL CAPIRE COSA FARE. 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DALLA PARTE DI ABI, IN MANIERA VELOCE, PROVIAMO A COGLIERLI IN DIFFICOLTA’ O MALPOSIZIONATI. </a:t>
          </a:r>
          <a:r>
            <a:rPr lang="it-IT" sz="1100" cap="small" baseline="0">
              <a:solidFill>
                <a:schemeClr val="dk1"/>
              </a:solidFill>
              <a:latin typeface="+mn-lt"/>
              <a:ea typeface="+mn-ea"/>
              <a:cs typeface="+mn-cs"/>
            </a:rPr>
            <a:t>O ALTRIMENTI </a:t>
          </a:r>
          <a:r>
            <a:rPr lang="it-IT" sz="1100" cap="small">
              <a:solidFill>
                <a:schemeClr val="dk1"/>
              </a:solidFill>
              <a:latin typeface="+mn-lt"/>
              <a:ea typeface="+mn-ea"/>
              <a:cs typeface="+mn-cs"/>
            </a:rPr>
            <a:t>LA VERTICALIZZAZIONE PER LE PUNTE: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VIA....OPPURE INSERIMENTO DEL TREQUARTISTA O DI BULGA.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PAOLO, TI VOGLIO DINAMICO. DA TE VOGLIO POSSIBILMENTE DUE COSE: CI SERVE L'ULTIMO PASSAGGIO, L'IMBECCATA PER LE PUNTE, IL TIRO. NON DARE PUNTI DI RIFERIMENTO  CERCA DI STARE IN MOVIMENTO CREANDO SPAZIO PER L'INSERIMENTO DI ALTRI. DEVI MUOVERTI TRA LE LINEE E SVARIARE. CERCA DI FARTI TROVARE  SMARCATO E QUANDO SEI IN POSSESSO VERTICALIZZA PER LE PUNTE. PERO' VOGLIO IN FASE DI NON POSSESSO SEMPRE UN OCCHIO AL CENTROCAMPO E ALLA COPERTURA OK?  HAI LA CORSA PER FARLO.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MONTI E VENTU. VOGLIO SACRIFICIO DA ENTRAMBE. MOVIMENTO SENZA LA PALLA E SEMPRE COLLEGATI CON LA TESTA. DIAMO SOLUZIONI DI GIOCO AI CENTROCAMPISTI.</a:t>
          </a:r>
          <a:r>
            <a:rPr lang="it-IT" sz="1100" cap="small">
              <a:solidFill>
                <a:schemeClr val="dk1"/>
              </a:solidFill>
              <a:latin typeface="+mn-lt"/>
              <a:ea typeface="+mn-ea"/>
              <a:cs typeface="+mn-cs"/>
            </a:rPr>
            <a:t> ULTIMAMENTE SONO ARRIVATI POCHI PALLONI,</a:t>
          </a:r>
          <a:r>
            <a:rPr lang="it-IT" sz="1100" cap="small" baseline="0">
              <a:solidFill>
                <a:schemeClr val="dk1"/>
              </a:solidFill>
              <a:latin typeface="+mn-lt"/>
              <a:ea typeface="+mn-ea"/>
              <a:cs typeface="+mn-cs"/>
            </a:rPr>
            <a:t> SE NON ARRIVANO NEANCHE OGGI, VENIAMO A PRENDERCELI....</a:t>
          </a:r>
          <a:r>
            <a:rPr lang="it-IT" sz="1100" cap="small">
              <a:solidFill>
                <a:schemeClr val="dk1"/>
              </a:solidFill>
              <a:latin typeface="+mn-lt"/>
              <a:ea typeface="+mn-ea"/>
              <a:cs typeface="+mn-cs"/>
            </a:rPr>
            <a:t>VENTU MI PIACE QUANDO VIENI INCONTRO AL CENTROCAMPISTA E GIOCHI IL PALLONE CON LUI. FAI IL LAVORO SPORCO ANCHE TU E CERCA DI TIRARTI DIETRO IL LORO DIFENSORE QUANDO VIENI INCONTRO A RICEVERE PALLA. COSI’ FACENDO CREI SPAZIO AL MONTI ED AGLI EVENTUALI INSERIMENTI DI PAOLO E DEI CENTROCAMPISTI.POI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MONTI DEVI MUOVERTI IN ORIZZONTALE SULLA LINEA, POI VERTICALIZZARE. QUESTO E' IL MOVIMENTO CHE VOGLIO DA TE. SE SAPPIAMO DI ESSERE IN FUORIGIOCO SI RIENTRA DISINTERESSANDOCI DEL PALLONE. CHIARO?? E SI INSERIRANNO I CENTROCAMPISTI. </a:t>
          </a:r>
          <a:r>
            <a:rPr lang="it-IT" sz="1100" b="1" cap="small" baseline="0">
              <a:solidFill>
                <a:schemeClr val="dk1"/>
              </a:solidFill>
              <a:latin typeface="+mn-lt"/>
              <a:ea typeface="+mn-ea"/>
              <a:cs typeface="+mn-cs"/>
            </a:rPr>
            <a:t>SFRUTTIAMO IL MONTI IN VELOCITA'.   </a:t>
          </a:r>
          <a:endParaRPr lang="it-IT" sz="1100" cap="small">
            <a:solidFill>
              <a:schemeClr val="dk1"/>
            </a:solidFill>
            <a:latin typeface="+mn-lt"/>
            <a:ea typeface="+mn-ea"/>
            <a:cs typeface="+mn-cs"/>
          </a:endParaRPr>
        </a:p>
        <a:p>
          <a:endParaRPr lang="it-IT" sz="1100"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1100" cap="small">
              <a:solidFill>
                <a:schemeClr val="dk1"/>
              </a:solidFill>
              <a:latin typeface="+mn-lt"/>
              <a:ea typeface="+mn-ea"/>
              <a:cs typeface="+mn-cs"/>
            </a:rPr>
            <a:t>COMUNQUE VADA NON PERDIAMO LA TESTA.</a:t>
          </a:r>
          <a:r>
            <a:rPr lang="it-IT" sz="1100" cap="small" baseline="0">
              <a:solidFill>
                <a:schemeClr val="dk1"/>
              </a:solidFill>
              <a:latin typeface="+mn-lt"/>
              <a:ea typeface="+mn-ea"/>
              <a:cs typeface="+mn-cs"/>
            </a:rPr>
            <a:t> ABBIAMO I QUARTI DI FINALE DA GIOCARE, QUINDI I</a:t>
          </a:r>
          <a:r>
            <a:rPr lang="it-IT" sz="1100" cap="small">
              <a:solidFill>
                <a:schemeClr val="dk1"/>
              </a:solidFill>
              <a:latin typeface="+mn-lt"/>
              <a:ea typeface="+mn-ea"/>
              <a:cs typeface="+mn-cs"/>
            </a:rPr>
            <a:t> </a:t>
          </a:r>
          <a:r>
            <a:rPr lang="it-IT" sz="1100">
              <a:solidFill>
                <a:schemeClr val="dk1"/>
              </a:solidFill>
              <a:latin typeface="+mn-lt"/>
              <a:ea typeface="+mn-ea"/>
              <a:cs typeface="+mn-cs"/>
            </a:rPr>
            <a:t>DIFFIDATI ZERO PROTESTE</a:t>
          </a:r>
          <a:r>
            <a:rPr lang="it-IT" sz="1100" baseline="0">
              <a:solidFill>
                <a:schemeClr val="dk1"/>
              </a:solidFill>
              <a:latin typeface="+mn-lt"/>
              <a:ea typeface="+mn-ea"/>
              <a:cs typeface="+mn-cs"/>
            </a:rPr>
            <a:t> O AMMONIZIONI STUPIDE</a:t>
          </a:r>
          <a:r>
            <a:rPr lang="it-IT" sz="1100">
              <a:solidFill>
                <a:schemeClr val="dk1"/>
              </a:solidFill>
              <a:latin typeface="+mn-lt"/>
              <a:ea typeface="+mn-ea"/>
              <a:cs typeface="+mn-cs"/>
            </a:rPr>
            <a:t>: </a:t>
          </a:r>
          <a:r>
            <a:rPr lang="it-IT" sz="1100" b="1">
              <a:solidFill>
                <a:schemeClr val="dk1"/>
              </a:solidFill>
              <a:latin typeface="+mn-lt"/>
              <a:ea typeface="+mn-ea"/>
              <a:cs typeface="+mn-cs"/>
            </a:rPr>
            <a:t>PAOLO -  BULGA - ABI -VITTO </a:t>
          </a:r>
          <a:r>
            <a:rPr lang="it-IT" sz="1100">
              <a:solidFill>
                <a:schemeClr val="dk1"/>
              </a:solidFill>
              <a:latin typeface="+mn-lt"/>
              <a:ea typeface="+mn-ea"/>
              <a:cs typeface="+mn-cs"/>
            </a:rPr>
            <a:t>- ENRI - </a:t>
          </a:r>
          <a:r>
            <a:rPr lang="it-IT" sz="1100" b="0">
              <a:solidFill>
                <a:schemeClr val="dk1"/>
              </a:solidFill>
              <a:latin typeface="+mn-lt"/>
              <a:ea typeface="+mn-ea"/>
              <a:cs typeface="+mn-cs"/>
            </a:rPr>
            <a:t>ROBBI </a:t>
          </a:r>
          <a:endParaRPr lang="it-IT" sz="1100">
            <a:solidFill>
              <a:schemeClr val="dk1"/>
            </a:solidFill>
            <a:latin typeface="+mn-lt"/>
            <a:ea typeface="+mn-ea"/>
            <a:cs typeface="+mn-cs"/>
          </a:endParaRPr>
        </a:p>
        <a:p>
          <a:endParaRPr lang="it-IT" sz="1100" cap="small">
            <a:solidFill>
              <a:schemeClr val="dk1"/>
            </a:solidFill>
            <a:latin typeface="+mn-lt"/>
            <a:ea typeface="+mn-ea"/>
            <a:cs typeface="+mn-cs"/>
          </a:endParaRPr>
        </a:p>
        <a:p>
          <a:r>
            <a:rPr lang="it-IT" sz="1100"/>
            <a:t>RIGORI:  PAOLO.  </a:t>
          </a:r>
        </a:p>
        <a:p>
          <a:r>
            <a:rPr lang="it-IT" sz="1100"/>
            <a:t>PUNIZIONI:</a:t>
          </a:r>
          <a:r>
            <a:rPr lang="it-IT" sz="1100" baseline="0"/>
            <a:t> </a:t>
          </a:r>
          <a:r>
            <a:rPr lang="it-IT" sz="1100"/>
            <a:t>PAOLO.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112</xdr:row>
      <xdr:rowOff>76200</xdr:rowOff>
    </xdr:to>
    <xdr:sp macro="" textlink="">
      <xdr:nvSpPr>
        <xdr:cNvPr id="2" name="CasellaDiTesto 1"/>
        <xdr:cNvSpPr txBox="1"/>
      </xdr:nvSpPr>
      <xdr:spPr>
        <a:xfrm>
          <a:off x="47625" y="380998"/>
          <a:ext cx="5153025" cy="17849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VOGLIO RINGRAZIARE ANTICIPATAMENTE ALBERTO DEL REAL CHE E' VENUTO A DARCI UNA MANO. </a:t>
          </a:r>
        </a:p>
        <a:p>
          <a:pPr marL="0" marR="0" indent="0" defTabSz="914400" eaLnBrk="1" fontAlgn="auto" latinLnBrk="0" hangingPunct="1">
            <a:lnSpc>
              <a:spcPct val="100000"/>
            </a:lnSpc>
            <a:spcBef>
              <a:spcPts val="0"/>
            </a:spcBef>
            <a:spcAft>
              <a:spcPts val="0"/>
            </a:spcAft>
            <a:buClrTx/>
            <a:buSzTx/>
            <a:buFontTx/>
            <a:buNone/>
            <a:tabLst/>
            <a:defRPr/>
          </a:pPr>
          <a:endParaRPr lang="it-IT"/>
        </a:p>
        <a:p>
          <a:r>
            <a:rPr lang="it-IT" sz="1100" cap="small" baseline="0">
              <a:solidFill>
                <a:schemeClr val="dk1"/>
              </a:solidFill>
              <a:latin typeface="+mn-lt"/>
              <a:ea typeface="+mn-ea"/>
              <a:cs typeface="+mn-cs"/>
            </a:rPr>
            <a:t>RAGAZZI, ANCHE OGGI DOBBIAMO TIRARE FUORI IL MEGLIO. OGGI SERVE VOGLIA DI VINCERE. LASCIAMO STARE LA CLASSIFICA E GUARDIAMO CON MASSIMO RISPETTO AL SALVATERRA...CHI DOVESSE PRENDERE SOTTO GAMBA L'IMPEGNO ODIERNO COMMETTEREBBE UN GRAVISSIMO ERRORE: QUESTI SONO VENUTI QUI PER ROMPERCI IL CULO, VOGLIONO SALVARSI RAGA...LOTTERANNO SU OGNI PALLA....MA SO CHE LO FAREMO ANCHE NOI DAL  PRIMO ALL'ULTIMO MINUTO: SO CHE FARETE DI TUTTO PER PORTARE A CASA TRE PUNTI OGGI. SERVE MASSIMA ATTENZIONE. PER VINCERE SERVE CHE OGNUNO DI NOI FACCIA AL MEGLIO IL SUO  RUOLO CERCANDO DI AIUTARE IL COMPAGNO. SE GIOCHIAMO DI SQUADRA CE LA FACCIAMO.</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PER VINCERE PERO' COSA DOBBIAMO MIGLIORARE RISPETTO ALLE ULTIME VOLTE:</a:t>
          </a:r>
        </a:p>
        <a:p>
          <a:r>
            <a:rPr lang="it-IT" sz="1100" cap="small" baseline="0">
              <a:solidFill>
                <a:schemeClr val="dk1"/>
              </a:solidFill>
              <a:latin typeface="+mn-lt"/>
              <a:ea typeface="+mn-ea"/>
              <a:cs typeface="+mn-cs"/>
            </a:rPr>
            <a:t>- COME SEMPRE L'APPROCCIO. SUBITO CATTIVI E CONCENTRATI. NON REGALIAMO MINUTI AGLI AVVERSARI.</a:t>
          </a:r>
        </a:p>
        <a:p>
          <a:r>
            <a:rPr lang="it-IT" sz="1100" cap="small" baseline="0">
              <a:solidFill>
                <a:schemeClr val="dk1"/>
              </a:solidFill>
              <a:latin typeface="+mn-lt"/>
              <a:ea typeface="+mn-ea"/>
              <a:cs typeface="+mn-cs"/>
            </a:rPr>
            <a:t>- MASSIMA ATTENZIONE A NON ABBASSARE LA GUARDIA:  I CALI DI CONCENTRAZIONE LI ABBIAMO SEMPRE, BE' VANNO ELIMINATI. MARTEDI' SCORSO IN VANTAGGIO DI DUE GOL CI SI E' SPENTA LA LUCE, PENSAVAMO DI AVERE VINTO E INVECE...TACCCC..L'ABBIAMO PRESA IN QUEL POSTO...CON RISCHIO ADDIRITTURA DI BEFFA FINALE. </a:t>
          </a:r>
        </a:p>
        <a:p>
          <a:r>
            <a:rPr lang="it-IT" sz="1100" cap="small" baseline="0">
              <a:solidFill>
                <a:schemeClr val="dk1"/>
              </a:solidFill>
              <a:latin typeface="+mn-lt"/>
              <a:ea typeface="+mn-ea"/>
              <a:cs typeface="+mn-cs"/>
            </a:rPr>
            <a:t>- GESTIONE DEI TEMPI IN CAMPO.  STIAMO IMPARANDO A CAPIRE COME DOBBIAMO FARE....LA PARTITA E' LUNGA, USIAMO LA TESTA SE CI CAPITERA' DI ESSERE IN VANTAGGIO, PRENDIAMOCI IL TEMPO PER LE RIMESSE LATERALI E LE PUNIZIONI, GESTIAMO LA PALLA. NON ANDIAMO SEMPRE COL TURBO ATTACCATO. </a:t>
          </a:r>
          <a:endParaRPr lang="it-IT"/>
        </a:p>
        <a:p>
          <a:pPr eaLnBrk="1" fontAlgn="auto" latinLnBrk="0" hangingPunct="1"/>
          <a:r>
            <a:rPr lang="it-IT" sz="1100" cap="small" baseline="0">
              <a:solidFill>
                <a:schemeClr val="dk1"/>
              </a:solidFill>
              <a:latin typeface="+mn-lt"/>
              <a:ea typeface="+mn-ea"/>
              <a:cs typeface="+mn-cs"/>
            </a:rPr>
            <a:t>-ABITUIAMOCI A CASCARE SE TOCCATI, DAVANTI DIFENDIAMO PALLA E FACCIAMO RESPIRARE DIETRO LA RETROGUARDIA. </a:t>
          </a:r>
          <a:endParaRPr lang="it-IT"/>
        </a:p>
        <a:p>
          <a:r>
            <a:rPr lang="it-IT" sz="1100" b="1" cap="small" baseline="0">
              <a:solidFill>
                <a:schemeClr val="dk1"/>
              </a:solidFill>
              <a:latin typeface="+mn-lt"/>
              <a:ea typeface="+mn-ea"/>
              <a:cs typeface="+mn-cs"/>
            </a:rPr>
            <a:t>- RICORDIAMOCI CHE LE PARTITE SUL NOSTRO CAMPO SI APRONO E SI VINCONO SOPRATTUTTO NELLA RIPRESA. LO SAPPIAMO. NON COMPLICHIAMOCI LA VITA. NELLA RIPRESA LORO CALERANNO DI SICURO.  </a:t>
          </a:r>
          <a:endParaRPr lang="it-IT" sz="1100" cap="small" baseline="0">
            <a:solidFill>
              <a:schemeClr val="dk1"/>
            </a:solidFill>
            <a:latin typeface="+mn-lt"/>
            <a:ea typeface="+mn-ea"/>
            <a:cs typeface="+mn-cs"/>
          </a:endParaRPr>
        </a:p>
        <a:p>
          <a:endParaRPr lang="it-IT" sz="1100" u="sng" cap="small" baseline="0">
            <a:solidFill>
              <a:schemeClr val="dk1"/>
            </a:solidFill>
            <a:latin typeface="+mn-lt"/>
            <a:ea typeface="+mn-ea"/>
            <a:cs typeface="+mn-cs"/>
          </a:endParaRPr>
        </a:p>
        <a:p>
          <a:r>
            <a:rPr lang="it-IT" sz="1100" cap="small" baseline="0">
              <a:solidFill>
                <a:schemeClr val="dk1"/>
              </a:solidFill>
              <a:latin typeface="+mn-lt"/>
              <a:ea typeface="+mn-ea"/>
              <a:cs typeface="+mn-cs"/>
            </a:rPr>
            <a:t>OGGI LE CIRCOSTANZE MI PORTANO A FARE ALCUNI RITOCCHI.  FORMAZIONE. </a:t>
          </a:r>
        </a:p>
        <a:p>
          <a:r>
            <a:rPr lang="it-IT" sz="1100" cap="small" baseline="0">
              <a:solidFill>
                <a:schemeClr val="dk1"/>
              </a:solidFill>
              <a:latin typeface="+mn-lt"/>
              <a:ea typeface="+mn-ea"/>
              <a:cs typeface="+mn-cs"/>
            </a:rPr>
            <a:t>- DAI TERZINI OGGI VOGLIO MASSIMA ATTENZIONE  IN FASE DIFENSIVA E SE POSSIBILE DI SPINTA . </a:t>
          </a:r>
        </a:p>
        <a:p>
          <a:r>
            <a:rPr lang="it-IT" sz="1100" cap="small" baseline="0">
              <a:solidFill>
                <a:schemeClr val="dk1"/>
              </a:solidFill>
              <a:latin typeface="+mn-lt"/>
              <a:ea typeface="+mn-ea"/>
              <a:cs typeface="+mn-cs"/>
            </a:rPr>
            <a:t>- DISTANZE FRA I REPARTI COME SEMPRE... IL TORELLI E' TIRANNO, SE NON CI MUOVIAMO INSIEME SI RISCHIA DI LASCIARE TROPPO CAMPO LIBERO: GUARDIAMOCI SEMPRE ATTORNO E NON LASCIAMO SGUARNITA LA RETROGUARDIA.</a:t>
          </a:r>
        </a:p>
        <a:p>
          <a:r>
            <a:rPr lang="it-IT" sz="1100" cap="small" baseline="0">
              <a:solidFill>
                <a:schemeClr val="dk1"/>
              </a:solidFill>
              <a:latin typeface="+mn-lt"/>
              <a:ea typeface="+mn-ea"/>
              <a:cs typeface="+mn-cs"/>
            </a:rPr>
            <a:t>- GIRO PALLA COME SEMPRE SARA' FONDAMENTALE FARLO VELOCE, NON ADDORMENTIAMOCI CON LA PALLA FRA I PIEDI OK? </a:t>
          </a:r>
          <a:r>
            <a:rPr lang="it-IT" sz="1100" cap="small">
              <a:solidFill>
                <a:schemeClr val="dk1"/>
              </a:solidFill>
              <a:latin typeface="+mn-lt"/>
              <a:ea typeface="+mn-ea"/>
              <a:cs typeface="+mn-cs"/>
            </a:rPr>
            <a:t>IN UN CAMPO LARGO COME IL NOSTRO SE FATTO VELOCE IL GIRO PALLA PUO’ CREARE SUPERIORITA’.</a:t>
          </a: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NON CI SONO CAZZI, SERVE UNA PARTITA PERFETTA DA PARTE DEL REPARTO. CERCHIAMO DI GIOCARE COMPATTI E DI SEGUIRE</a:t>
          </a:r>
          <a:r>
            <a:rPr lang="it-IT" sz="1100" cap="small" baseline="0">
              <a:solidFill>
                <a:schemeClr val="dk1"/>
              </a:solidFill>
              <a:latin typeface="+mn-lt"/>
              <a:ea typeface="+mn-ea"/>
              <a:cs typeface="+mn-cs"/>
            </a:rPr>
            <a:t> QUELLO CHE DICE BULGA. </a:t>
          </a:r>
          <a:r>
            <a:rPr lang="it-IT" sz="1100" cap="small">
              <a:solidFill>
                <a:schemeClr val="dk1"/>
              </a:solidFill>
              <a:latin typeface="+mn-lt"/>
              <a:ea typeface="+mn-ea"/>
              <a:cs typeface="+mn-cs"/>
            </a:rPr>
            <a:t>I DUE CENTRALI DIFENSIVI: MAURI</a:t>
          </a:r>
          <a:r>
            <a:rPr lang="it-IT" sz="1100" cap="small" baseline="0">
              <a:solidFill>
                <a:schemeClr val="dk1"/>
              </a:solidFill>
              <a:latin typeface="+mn-lt"/>
              <a:ea typeface="+mn-ea"/>
              <a:cs typeface="+mn-cs"/>
            </a:rPr>
            <a:t> IN MARCATURA BULGA</a:t>
          </a:r>
          <a:r>
            <a:rPr lang="it-IT" sz="1100" cap="small">
              <a:solidFill>
                <a:schemeClr val="dk1"/>
              </a:solidFill>
              <a:latin typeface="+mn-lt"/>
              <a:ea typeface="+mn-ea"/>
              <a:cs typeface="+mn-cs"/>
            </a:rPr>
            <a:t> TU TI STACCHI UN PO’ DIETRO E COMANDI TU. QUANDO POSSIBILE PARTIAMO CON LA PALLA DAGLI ESTERNI CHE VOGLIO SI ALLARGHINO BASSI PRONTI A RICEVERE PALLA DAL ROSSO. POI PALLA AL CENTRALE DI CENTROCAMPO  O ALL'ESTERNO</a:t>
          </a:r>
          <a:r>
            <a:rPr lang="it-IT" sz="1100" cap="small" baseline="0">
              <a:solidFill>
                <a:schemeClr val="dk1"/>
              </a:solidFill>
              <a:latin typeface="+mn-lt"/>
              <a:ea typeface="+mn-ea"/>
              <a:cs typeface="+mn-cs"/>
            </a:rPr>
            <a:t> DI CENTROCAMPO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CHIARO?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QUINDI CERCHIAMO SOPRATTUTTO DI </a:t>
          </a:r>
          <a:r>
            <a:rPr lang="it-IT" sz="1100" b="1" cap="small">
              <a:solidFill>
                <a:schemeClr val="dk1"/>
              </a:solidFill>
              <a:latin typeface="+mn-lt"/>
              <a:ea typeface="+mn-ea"/>
              <a:cs typeface="+mn-cs"/>
            </a:rPr>
            <a:t>MANTENERE LA DISTANZA GIUSTA TRA I REPARTI.. MUOVIAMOCI DA SQUADRA.</a:t>
          </a:r>
        </a:p>
        <a:p>
          <a:r>
            <a:rPr lang="it-IT" sz="1100" cap="small" baseline="0">
              <a:solidFill>
                <a:schemeClr val="dk1"/>
              </a:solidFill>
              <a:latin typeface="+mn-lt"/>
              <a:ea typeface="+mn-ea"/>
              <a:cs typeface="+mn-cs"/>
            </a:rPr>
            <a:t>ABI: L'ANNO SCORSO ARRIVAVANO CROSS DAL FONDO E SEGNAVAMO MOLTO. IL CROSS, LA PALLA ALTA IN MEZZO, COSTITUISCE IL PERICOLO MAGGIORE PER LE DIFESE. L'ULTIMA PARTITA ABBIAMO MESSO DUE PALLE IN MEZZO, DUE GOL SONO ARRIVATI. </a:t>
          </a:r>
          <a:r>
            <a:rPr lang="it-IT" sz="1100" cap="small">
              <a:solidFill>
                <a:schemeClr val="dk1"/>
              </a:solidFill>
              <a:latin typeface="+mn-lt"/>
              <a:ea typeface="+mn-ea"/>
              <a:cs typeface="+mn-cs"/>
            </a:rPr>
            <a:t>QUINDI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CORSA E DINAMISMO.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E DECISO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ZERO RISCHI. PALLA IN TRIBUNA QUANDO SERVE.  NO FALLI STUPIDI. ZERO PROTESTE. </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VITTO IN CABINA DI REGIA CON FRANZ E  GUERRO INTERNI,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MUOVITI  IN ORIZZONTALE E NON IN VERTICALE. SE NON RESTIAMO IN POSIZIONE TUTTA LA SQUADRA NE RISENTE.</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IN NON POSSESSO GIOCHIAMO VICINI AL CENTRALE</a:t>
          </a:r>
          <a:r>
            <a:rPr lang="it-IT" sz="1100" cap="small" baseline="0">
              <a:solidFill>
                <a:schemeClr val="dk1"/>
              </a:solidFill>
              <a:latin typeface="+mn-lt"/>
              <a:ea typeface="+mn-ea"/>
              <a:cs typeface="+mn-cs"/>
            </a:rPr>
            <a:t>. </a:t>
          </a:r>
          <a:endParaRPr lang="it-IT" sz="1100" cap="small">
            <a:solidFill>
              <a:schemeClr val="dk1"/>
            </a:solidFill>
            <a:latin typeface="+mn-lt"/>
            <a:ea typeface="+mn-ea"/>
            <a:cs typeface="+mn-cs"/>
          </a:endParaRPr>
        </a:p>
        <a:p>
          <a:r>
            <a:rPr lang="it-IT" sz="1100" b="1" cap="small">
              <a:solidFill>
                <a:schemeClr val="dk1"/>
              </a:solidFill>
              <a:latin typeface="+mn-lt"/>
              <a:ea typeface="+mn-ea"/>
              <a:cs typeface="+mn-cs"/>
            </a:rPr>
            <a:t>LA PALLA POCO IN MEZZO</a:t>
          </a:r>
          <a:r>
            <a:rPr lang="it-IT" sz="1100" b="1" cap="small" baseline="0">
              <a:solidFill>
                <a:schemeClr val="dk1"/>
              </a:solidFill>
              <a:latin typeface="+mn-lt"/>
              <a:ea typeface="+mn-ea"/>
              <a:cs typeface="+mn-cs"/>
            </a:rPr>
            <a:t> AI PIEDI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DEVI ESSERE PIU' VELOCE NEL CAPIRE COSA FARE. 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PAOLO, TI VOGLIO DINAMICO. DA TE VOGLIO POSSIBILMENTE DUE COSE: CI SERVE L'ULTIMO PASSAGGIO, L'IMBECCATA PER LE PUNTE, IL TIRO. COME MARTEDI' SCORSO ANDIAMO BENISSIMO. NON DARE PUNTI DI RIFERIMENTO  CERCA DI STARE IN MOVIMENTO CREANDO SPAZIO PER L'INSERIMENTO DI ALTRI. DEVI MUOVERTI TRA LE LINEE E SVARIARE. CERCA DI FARTI TROVARE  SMARCATO E QUANDO SEI IN POSSESSO VERTICALIZZA PER LE PUNTE. PERO' VOGLIO IN FASE DI NON POSSESSO SEMPRE UN OCCHIO AL CENTROCAMPO E ALLA COPERTURA OK?  HAI LA CORSA PER FARLO. SUI CALCI D'ANGOLO A SFAVORE RIENTRI IN MARCATURA.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MONTI E VENTU. VOGLIO SACRIFICIO DA ENTRAMBE. MOVIMENTO SENZA LA PALLA E SEMPRE COLLEGATI CON LA TESTA. DIAMO SOLUZIONI DI GIOCO AI CENTROCAMPISTI.</a:t>
          </a:r>
          <a:r>
            <a:rPr lang="it-IT" sz="1100" cap="small">
              <a:solidFill>
                <a:schemeClr val="dk1"/>
              </a:solidFill>
              <a:latin typeface="+mn-lt"/>
              <a:ea typeface="+mn-ea"/>
              <a:cs typeface="+mn-cs"/>
            </a:rPr>
            <a:t> ULTIMAMENTE SONO ARRIVATI POCHI PALLONI,</a:t>
          </a:r>
          <a:r>
            <a:rPr lang="it-IT" sz="1100" cap="small" baseline="0">
              <a:solidFill>
                <a:schemeClr val="dk1"/>
              </a:solidFill>
              <a:latin typeface="+mn-lt"/>
              <a:ea typeface="+mn-ea"/>
              <a:cs typeface="+mn-cs"/>
            </a:rPr>
            <a:t> SE NON ARRIVANO NEANCHE OGGI, VENIAMO A PRENDERCELI....</a:t>
          </a:r>
          <a:r>
            <a:rPr lang="it-IT" sz="1100" cap="small">
              <a:solidFill>
                <a:schemeClr val="dk1"/>
              </a:solidFill>
              <a:latin typeface="+mn-lt"/>
              <a:ea typeface="+mn-ea"/>
              <a:cs typeface="+mn-cs"/>
            </a:rPr>
            <a:t>VENTU MI PIACE QUANDO VIENI INCONTRO AL CENTROCAMPISTA E GIOCHI IL PALLONE CON LUI. FAI IL LAVORO SPORCO ANCHE TU E CERCA DI TIRARTI DIETRO IL LORO DIFENSORE QUANDO VIENI INCONTRO A RICEVERE PALLA. COSI’ FACENDO CREI SPAZIO AL MONTI ED AGLI EVENTUALI INSERIMENTI DI PAOLO E DEI CENTROCAMPISTI.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MONTI DEVI MUOVERTI IN ORIZZONTALE SULLA LINEA, POI VERTICALIZZARE. QUESTO E' IL MOVIMENTO CHE VOGLIO DA TE. SE SAPPIAMO DI ESSERE IN FUORIGIOCO SI RIENTRA DISINTERESSANDOCI DEL PALLONE. CHIARO?? E SI INSERIRANNO I CENTROCAMPISTI. </a:t>
          </a:r>
          <a:r>
            <a:rPr lang="it-IT" sz="1100" b="1" cap="small" baseline="0">
              <a:solidFill>
                <a:schemeClr val="dk1"/>
              </a:solidFill>
              <a:latin typeface="+mn-lt"/>
              <a:ea typeface="+mn-ea"/>
              <a:cs typeface="+mn-cs"/>
            </a:rPr>
            <a:t>SFRUTTIAMO IL MONTI IN VELOCITA'.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PAOLO.  </a:t>
          </a:r>
        </a:p>
        <a:p>
          <a:r>
            <a:rPr lang="it-IT" sz="1100"/>
            <a:t>PUNIZIONI:</a:t>
          </a:r>
          <a:r>
            <a:rPr lang="it-IT" sz="1100" baseline="0"/>
            <a:t>  PAOLO/VENTU</a:t>
          </a:r>
          <a:endParaRPr lang="it-IT" sz="1100"/>
        </a:p>
        <a:p>
          <a:r>
            <a:rPr lang="it-IT" sz="1100"/>
            <a:t>DIFFIDATI: </a:t>
          </a:r>
          <a:r>
            <a:rPr lang="it-IT" sz="1100" b="1"/>
            <a:t> GUERRO </a:t>
          </a:r>
          <a:r>
            <a:rPr lang="it-IT" sz="1100" b="0"/>
            <a:t>- </a:t>
          </a:r>
          <a:r>
            <a:rPr lang="it-IT" sz="1100" b="1"/>
            <a:t>BORGHI </a:t>
          </a:r>
          <a:r>
            <a:rPr lang="it-IT" sz="1100"/>
            <a:t>- GIMMI</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47625</xdr:colOff>
      <xdr:row>2</xdr:row>
      <xdr:rowOff>38097</xdr:rowOff>
    </xdr:from>
    <xdr:to>
      <xdr:col>8</xdr:col>
      <xdr:colOff>381000</xdr:colOff>
      <xdr:row>109</xdr:row>
      <xdr:rowOff>38100</xdr:rowOff>
    </xdr:to>
    <xdr:sp macro="" textlink="">
      <xdr:nvSpPr>
        <xdr:cNvPr id="2" name="CasellaDiTesto 1"/>
        <xdr:cNvSpPr txBox="1"/>
      </xdr:nvSpPr>
      <xdr:spPr>
        <a:xfrm>
          <a:off x="47625" y="380997"/>
          <a:ext cx="5153025" cy="17325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VOGLIO RINGRAZIARE ANTICIPATAMENTE ALBERTO DEL REAL CHE E' VENUTO A DARCI UNA MANO ANCHE OGGI E PROBABILMENTE ANCHE LA PROSSIMA SETTIMANA....</a:t>
          </a:r>
        </a:p>
        <a:p>
          <a:pPr marL="0" marR="0" indent="0" defTabSz="914400" eaLnBrk="1" fontAlgn="auto" latinLnBrk="0" hangingPunct="1">
            <a:lnSpc>
              <a:spcPct val="100000"/>
            </a:lnSpc>
            <a:spcBef>
              <a:spcPts val="0"/>
            </a:spcBef>
            <a:spcAft>
              <a:spcPts val="0"/>
            </a:spcAft>
            <a:buClrTx/>
            <a:buSzTx/>
            <a:buFontTx/>
            <a:buNone/>
            <a:tabLst/>
            <a:defRPr/>
          </a:pPr>
          <a:endParaRPr lang="it-IT"/>
        </a:p>
        <a:p>
          <a:r>
            <a:rPr lang="it-IT" sz="1100" cap="small" baseline="0">
              <a:solidFill>
                <a:schemeClr val="dk1"/>
              </a:solidFill>
              <a:latin typeface="+mn-lt"/>
              <a:ea typeface="+mn-ea"/>
              <a:cs typeface="+mn-cs"/>
            </a:rPr>
            <a:t>RAGAZZI, ANCHE OGGI DOBBIAMO TIRARE FUORI IL MEGLIO. COME CONTRO IL SALVATERRA SERVE VOGLIA DI VINCERE. MASSIMO RISPETTO AI NOSTRI AVVERSARI DI OGGI...VENGONO DA UNA SCONFITTA AD ARCETO E QUINDI SARANNO BELLI INCAZZATI, LOTTERANNO SU OGNI PALLA....E VOGLIONO RESTITUIRCI LE 4 PERE DELL'ANDATA. LOTTIAMO DAL  PRIMO ALL'ULTIMO MINUTO: SO CHE FARETE DI TUTTO PER PORTARE A CASA TRE PUNTI OGGI. SERVE MASSIMA ATTENZIONE. PER VINCERE SERVE CHE OGNUNO DI NOI FACCIA AL MEGLIO IL SUO  RUOLO CERCANDO DI AIUTARE IL COMPAGNO. SE GIOCHIAMO DI SQUADRA CE LA FACCIAMO.</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PER VINCERE A COSA DOBBIAMO STARE ATTENTI OGGI:</a:t>
          </a:r>
        </a:p>
        <a:p>
          <a:r>
            <a:rPr lang="it-IT" sz="1100" cap="small" baseline="0">
              <a:solidFill>
                <a:schemeClr val="dk1"/>
              </a:solidFill>
              <a:latin typeface="+mn-lt"/>
              <a:ea typeface="+mn-ea"/>
              <a:cs typeface="+mn-cs"/>
            </a:rPr>
            <a:t>- COME SEMPRE L'APPROCCIO. SUBITO CATTIVI E CONCENTRATI. NON REGALIAMO MINUTI AGLI AVVERSARI.</a:t>
          </a:r>
        </a:p>
        <a:p>
          <a:r>
            <a:rPr lang="it-IT" sz="1100" cap="small" baseline="0">
              <a:solidFill>
                <a:schemeClr val="dk1"/>
              </a:solidFill>
              <a:latin typeface="+mn-lt"/>
              <a:ea typeface="+mn-ea"/>
              <a:cs typeface="+mn-cs"/>
            </a:rPr>
            <a:t>- MASSIMA ATTENZIONE A NON ABBASSARE LA GUARDIA:  I CALI DI CONCENTRAZIONE CI CAPITANO.... BE' VANNO ELIMINATI. MAI SPEGNERE LA LUCE.  </a:t>
          </a:r>
        </a:p>
        <a:p>
          <a:r>
            <a:rPr lang="it-IT" sz="1100" cap="small" baseline="0">
              <a:solidFill>
                <a:schemeClr val="dk1"/>
              </a:solidFill>
              <a:latin typeface="+mn-lt"/>
              <a:ea typeface="+mn-ea"/>
              <a:cs typeface="+mn-cs"/>
            </a:rPr>
            <a:t>- GESTIONE DEI TEMPI IN CAMPO. STIAMO IMPARANDO A CAPIRE COME DOBBIAMO FARE....LA PARTITA E' LUNGA, USIAMO LA TESTA SE CI CAPITERA' DI ESSERE IN VANTAGGIO, PRENDIAMOCI IL TEMPO PER LE RIMESSE LATERALI E LE PUNIZIONI, GESTIAMO LA PALLA. NON ANDIAMO SEMPRE COL TURBO ATTACCATO. </a:t>
          </a:r>
          <a:endParaRPr lang="it-IT"/>
        </a:p>
        <a:p>
          <a:pPr eaLnBrk="1" fontAlgn="auto" latinLnBrk="0" hangingPunct="1"/>
          <a:r>
            <a:rPr lang="it-IT" sz="1100" cap="small" baseline="0">
              <a:solidFill>
                <a:schemeClr val="dk1"/>
              </a:solidFill>
              <a:latin typeface="+mn-lt"/>
              <a:ea typeface="+mn-ea"/>
              <a:cs typeface="+mn-cs"/>
            </a:rPr>
            <a:t>-ABITUIAMOCI A CASCARE SE TOCCATI, DAVANTI DIFENDIAMO PALLA E FACCIAMO RESPIRARE DIETRO LA RETROGUARDIA. </a:t>
          </a:r>
          <a:endParaRPr lang="it-IT"/>
        </a:p>
        <a:p>
          <a:endParaRPr lang="it-IT" sz="1100" u="sng" cap="small" baseline="0">
            <a:solidFill>
              <a:schemeClr val="dk1"/>
            </a:solidFill>
            <a:latin typeface="+mn-lt"/>
            <a:ea typeface="+mn-ea"/>
            <a:cs typeface="+mn-cs"/>
          </a:endParaRPr>
        </a:p>
        <a:p>
          <a:r>
            <a:rPr lang="it-IT" sz="1100" cap="small" baseline="0">
              <a:solidFill>
                <a:schemeClr val="dk1"/>
              </a:solidFill>
              <a:latin typeface="+mn-lt"/>
              <a:ea typeface="+mn-ea"/>
              <a:cs typeface="+mn-cs"/>
            </a:rPr>
            <a:t>FORMAZIONE. </a:t>
          </a:r>
        </a:p>
        <a:p>
          <a:r>
            <a:rPr lang="it-IT" sz="1100" cap="small" baseline="0">
              <a:solidFill>
                <a:schemeClr val="dk1"/>
              </a:solidFill>
              <a:latin typeface="+mn-lt"/>
              <a:ea typeface="+mn-ea"/>
              <a:cs typeface="+mn-cs"/>
            </a:rPr>
            <a:t>- DAI TERZINI OGGI VOGLIO MASSIMA ATTENZIONE  IN FASE DIFENSIVA E SE POSSIBILE DI SPINTA: ABI E FRANZ, CAMPO PIU' CORTO, SE POSSIBILE ARRIVIAMO IN FONDO E PALLA IN MEZZO.</a:t>
          </a:r>
        </a:p>
        <a:p>
          <a:r>
            <a:rPr lang="it-IT" sz="1100" cap="small" baseline="0">
              <a:solidFill>
                <a:schemeClr val="dk1"/>
              </a:solidFill>
              <a:latin typeface="+mn-lt"/>
              <a:ea typeface="+mn-ea"/>
              <a:cs typeface="+mn-cs"/>
            </a:rPr>
            <a:t>- DISTANZE FRA I REPARTI COME SEMPRE...CAMI DIFESA ALTA, NON STIAMO SCHIACCIATI, CERCHIAMO DI FARGLI CAPIRE DA SUBITO CHI SIAMO E COSA CAZZO SIAMO VENUTI A FARE QUI: SIAMO VENUTI A VINCERE RAGA. ENTRIAMO IN CAMPO CON IL CHIODO FISSO...3 PUNTI OGGI. VI VOGLIO CAZZUTI E PRONTI ALLA BATTAGLIA. </a:t>
          </a:r>
        </a:p>
        <a:p>
          <a:r>
            <a:rPr lang="it-IT" sz="1100" cap="small" baseline="0">
              <a:solidFill>
                <a:schemeClr val="dk1"/>
              </a:solidFill>
              <a:latin typeface="+mn-lt"/>
              <a:ea typeface="+mn-ea"/>
              <a:cs typeface="+mn-cs"/>
            </a:rPr>
            <a:t>- QUESTO CAMPO E' PICCOLO, NON E' COME GIOCARE DA NOI... MUOVIAMOCI COMUNQUE INSIEME: GUARDIAMOCI SEMPRE ATTORNO E NON LASCIAMO SGUARNITA LA RETROGUARDIA.</a:t>
          </a:r>
          <a:endParaRPr lang="it-IT" sz="1100" cap="small">
            <a:solidFill>
              <a:schemeClr val="dk1"/>
            </a:solidFill>
            <a:latin typeface="+mn-lt"/>
            <a:ea typeface="+mn-ea"/>
            <a:cs typeface="+mn-cs"/>
          </a:endParaRP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CERCHIAMO DI GIOCARE COMPATTI E DI SEGUIRE</a:t>
          </a:r>
          <a:r>
            <a:rPr lang="it-IT" sz="1100" cap="small" baseline="0">
              <a:solidFill>
                <a:schemeClr val="dk1"/>
              </a:solidFill>
              <a:latin typeface="+mn-lt"/>
              <a:ea typeface="+mn-ea"/>
              <a:cs typeface="+mn-cs"/>
            </a:rPr>
            <a:t> QUELLO CHE DICE CAMI CHE RIENTRA AL CENTRO. </a:t>
          </a:r>
          <a:r>
            <a:rPr lang="it-IT" sz="1100" cap="small">
              <a:solidFill>
                <a:schemeClr val="dk1"/>
              </a:solidFill>
              <a:latin typeface="+mn-lt"/>
              <a:ea typeface="+mn-ea"/>
              <a:cs typeface="+mn-cs"/>
            </a:rPr>
            <a:t>I DUE CENTRALI DIFENSIVI: MAURI</a:t>
          </a:r>
          <a:r>
            <a:rPr lang="it-IT" sz="1100" cap="small" baseline="0">
              <a:solidFill>
                <a:schemeClr val="dk1"/>
              </a:solidFill>
              <a:latin typeface="+mn-lt"/>
              <a:ea typeface="+mn-ea"/>
              <a:cs typeface="+mn-cs"/>
            </a:rPr>
            <a:t> IN MARCATURA CAMI</a:t>
          </a:r>
          <a:r>
            <a:rPr lang="it-IT" sz="1100" cap="small">
              <a:solidFill>
                <a:schemeClr val="dk1"/>
              </a:solidFill>
              <a:latin typeface="+mn-lt"/>
              <a:ea typeface="+mn-ea"/>
              <a:cs typeface="+mn-cs"/>
            </a:rPr>
            <a:t> TU TI STACCHI UN PO’ DIETRO E COMANDI TU. CAMI PRECISO IN FASE DI DISIMPEGNO E VELOCE NEL GIRO PALLA. SEI AL RIENTRO DAL PRIMO MINUTO, NIENTE RISCHI</a:t>
          </a:r>
          <a:r>
            <a:rPr lang="it-IT" sz="1100" cap="small" baseline="0">
              <a:solidFill>
                <a:schemeClr val="dk1"/>
              </a:solidFill>
              <a:latin typeface="+mn-lt"/>
              <a:ea typeface="+mn-ea"/>
              <a:cs typeface="+mn-cs"/>
            </a:rPr>
            <a:t> A MARCMAND! </a:t>
          </a:r>
          <a:r>
            <a:rPr lang="it-IT" sz="1100" cap="small">
              <a:solidFill>
                <a:schemeClr val="dk1"/>
              </a:solidFill>
              <a:latin typeface="+mn-lt"/>
              <a:ea typeface="+mn-ea"/>
              <a:cs typeface="+mn-cs"/>
            </a:rPr>
            <a:t>QUANDO POSSIBILE PARTIAMO CON LA PALLA DAGLI ESTERNI CHE VOGLIO SI ALLARGHINO BASSI PRONTI A RICEVERE PALLA DAL ROSSO. POI PALLA AL CENTRALE DI CENTROCAMPO  O ALL'ESTERNO</a:t>
          </a:r>
          <a:r>
            <a:rPr lang="it-IT" sz="1100" cap="small" baseline="0">
              <a:solidFill>
                <a:schemeClr val="dk1"/>
              </a:solidFill>
              <a:latin typeface="+mn-lt"/>
              <a:ea typeface="+mn-ea"/>
              <a:cs typeface="+mn-cs"/>
            </a:rPr>
            <a:t> DI CENTROCAMPO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CHIARO?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a:t>
          </a:r>
          <a:r>
            <a:rPr lang="it-IT" sz="1100" b="1" cap="small">
              <a:solidFill>
                <a:schemeClr val="dk1"/>
              </a:solidFill>
              <a:latin typeface="+mn-lt"/>
              <a:ea typeface="+mn-ea"/>
              <a:cs typeface="+mn-cs"/>
            </a:rPr>
            <a:t>ATTACCANTI</a:t>
          </a:r>
          <a:r>
            <a:rPr lang="it-IT" sz="1100" b="1" cap="small" baseline="0">
              <a:solidFill>
                <a:schemeClr val="dk1"/>
              </a:solidFill>
              <a:latin typeface="+mn-lt"/>
              <a:ea typeface="+mn-ea"/>
              <a:cs typeface="+mn-cs"/>
            </a:rPr>
            <a:t> NON INDIETREGGIAMO TROPPO </a:t>
          </a:r>
          <a:r>
            <a:rPr lang="it-IT" sz="1100" cap="small" baseline="0">
              <a:solidFill>
                <a:schemeClr val="dk1"/>
              </a:solidFill>
              <a:latin typeface="+mn-lt"/>
              <a:ea typeface="+mn-ea"/>
              <a:cs typeface="+mn-cs"/>
            </a:rPr>
            <a:t>, </a:t>
          </a:r>
          <a:r>
            <a:rPr lang="it-IT" sz="1100" b="0" cap="small">
              <a:solidFill>
                <a:schemeClr val="dk1"/>
              </a:solidFill>
              <a:latin typeface="+mn-lt"/>
              <a:ea typeface="+mn-ea"/>
              <a:cs typeface="+mn-cs"/>
            </a:rPr>
            <a:t>MUOVIAMOCI DA SQUADRA</a:t>
          </a:r>
          <a:r>
            <a:rPr lang="it-IT" sz="1100" b="1" cap="small">
              <a:solidFill>
                <a:schemeClr val="dk1"/>
              </a:solidFill>
              <a:latin typeface="+mn-lt"/>
              <a:ea typeface="+mn-ea"/>
              <a:cs typeface="+mn-cs"/>
            </a:rPr>
            <a:t>.</a:t>
          </a:r>
        </a:p>
        <a:p>
          <a:r>
            <a:rPr lang="it-IT" sz="1100" cap="small" baseline="0">
              <a:solidFill>
                <a:schemeClr val="dk1"/>
              </a:solidFill>
              <a:latin typeface="+mn-lt"/>
              <a:ea typeface="+mn-ea"/>
              <a:cs typeface="+mn-cs"/>
            </a:rPr>
            <a:t>ABI: L'ANNO SCORSO ARRIVAVANO CROSS DAL FONDO E SEGNAVAMO MOLTO. IL CROSS, LA PALLA ALTA IN MEZZO, COSTITUISCE IL PERICOLO MAGGIORE PER LE DIFESE. LE ULTIME PARTITE ABBIAMO MESSO PALLE IN MEZZO, E GOL SONO ARRIVATI. </a:t>
          </a:r>
          <a:r>
            <a:rPr lang="it-IT" sz="1100" cap="small">
              <a:solidFill>
                <a:schemeClr val="dk1"/>
              </a:solidFill>
              <a:latin typeface="+mn-lt"/>
              <a:ea typeface="+mn-ea"/>
              <a:cs typeface="+mn-cs"/>
            </a:rPr>
            <a:t>QUINDI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CORSA E DINAMISMO.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E DECISO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ZERO RISCHI. PALLA IN STATALE QUANDO SERVE.  NO FALLI STUPIDI. ZERO PROTESTE. HANNO UN BUONISSIMO ATTACCO QUESTI QUI. OCCHI APERTI.</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PARTIAMO CON ARIA IN CABINA DI REGIA CON BULGA E  GUERRO INTERNI.</a:t>
          </a:r>
          <a:r>
            <a:rPr lang="it-IT" sz="1100" cap="small" baseline="0">
              <a:solidFill>
                <a:schemeClr val="dk1"/>
              </a:solidFill>
              <a:latin typeface="+mn-lt"/>
              <a:ea typeface="+mn-ea"/>
              <a:cs typeface="+mn-cs"/>
            </a:rPr>
            <a:t> ARIA </a:t>
          </a:r>
          <a:r>
            <a:rPr lang="it-IT" sz="1100" b="1" cap="small" baseline="0">
              <a:solidFill>
                <a:schemeClr val="dk1"/>
              </a:solidFill>
              <a:latin typeface="+mn-lt"/>
              <a:ea typeface="+mn-ea"/>
              <a:cs typeface="+mn-cs"/>
            </a:rPr>
            <a:t>MUOVITI  IN ORIZZONTALE E NON IN VERTICALE. SE NON RESTIAMO IN POSIZIONE TUTTA LA SQUADRA NE RISENTE. SEI TU CHE DETTI I TEMPI.</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IN NON POSSESSO GIOCHIAMO VICINI AL CENTRALE</a:t>
          </a:r>
          <a:r>
            <a:rPr lang="it-IT" sz="1100" cap="small" baseline="0">
              <a:solidFill>
                <a:schemeClr val="dk1"/>
              </a:solidFill>
              <a:latin typeface="+mn-lt"/>
              <a:ea typeface="+mn-ea"/>
              <a:cs typeface="+mn-cs"/>
            </a:rPr>
            <a:t>. </a:t>
          </a:r>
          <a:endParaRPr lang="it-IT" sz="1100" cap="small">
            <a:solidFill>
              <a:schemeClr val="dk1"/>
            </a:solidFill>
            <a:latin typeface="+mn-lt"/>
            <a:ea typeface="+mn-ea"/>
            <a:cs typeface="+mn-cs"/>
          </a:endParaRPr>
        </a:p>
        <a:p>
          <a:r>
            <a:rPr lang="it-IT" sz="1100" b="1" cap="small">
              <a:solidFill>
                <a:schemeClr val="dk1"/>
              </a:solidFill>
              <a:latin typeface="+mn-lt"/>
              <a:ea typeface="+mn-ea"/>
              <a:cs typeface="+mn-cs"/>
            </a:rPr>
            <a:t>QUELLO CHE VOGLIO DAL CENTRALE E' PALLA POCO IN MEZZO</a:t>
          </a:r>
          <a:r>
            <a:rPr lang="it-IT" sz="1100" b="1" cap="small" baseline="0">
              <a:solidFill>
                <a:schemeClr val="dk1"/>
              </a:solidFill>
              <a:latin typeface="+mn-lt"/>
              <a:ea typeface="+mn-ea"/>
              <a:cs typeface="+mn-cs"/>
            </a:rPr>
            <a:t> AI PIEDI</a:t>
          </a:r>
          <a:r>
            <a:rPr lang="it-IT" sz="1100" cap="small" baseline="0">
              <a:solidFill>
                <a:schemeClr val="dk1"/>
              </a:solidFill>
              <a:latin typeface="+mn-lt"/>
              <a:ea typeface="+mn-ea"/>
              <a:cs typeface="+mn-cs"/>
            </a:rPr>
            <a:t>, LA GIOCATA LA VOGLIO POSSIBILMENTE VELOCE , QUINDI </a:t>
          </a:r>
          <a:r>
            <a:rPr lang="it-IT" sz="1100" b="1" cap="small" baseline="0">
              <a:solidFill>
                <a:schemeClr val="dk1"/>
              </a:solidFill>
              <a:latin typeface="+mn-lt"/>
              <a:ea typeface="+mn-ea"/>
              <a:cs typeface="+mn-cs"/>
            </a:rPr>
            <a:t>DEVI ESSERE LESTO NEL CAPIRE COSA FARE.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PAOLO, COME LE ULTIME VOLTE, TI VOGLIO DINAMICO. DA TE VOGLIO POSSIBILMENTE DUE COSE: CI SERVE L'ULTIMO PASSAGGIO, L'IMBECCATA PER LE PUNTE, IL TIRO. ULTIMAMENTE ANDIAMO BENISSIMO. NON DARE PUNTI DI RIFERIMENTO  CERCA DI STARE IN MOVIMENTO CREANDO SPAZIO PER L'INSERIMENTO DI ALTRI. DEVI MUOVERTI TRA LE LINEE E SVARIARE. CERCA DI FARTI TROVARE  SMARCATO E QUANDO SEI IN POSSESSO VERTICALIZZA PER LE PUNTE. PERO' VOGLIO IN FASE DI NON POSSESSO SEMPRE UN OCCHIO AL CENTROCAMPO E ALLA COPERTURA OK?  HAI LA CORSA PER FARLO. SUI CALCI D'ANGOLO A SFAVORE RIENTRI IN MARCATURA.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MONTI E VENTU. VOGLIO SACRIFICIO DA ENTRAMBE.  MOVIMENTO SENZA LA PALLA E SEMPRE COLLEGATI CON LA TESTA. DIAMO SOLUZIONI DI GIOCO AI CENTROCAMPISTI.</a:t>
          </a:r>
          <a:r>
            <a:rPr lang="it-IT" sz="1100" cap="small">
              <a:solidFill>
                <a:schemeClr val="dk1"/>
              </a:solidFill>
              <a:latin typeface="+mn-lt"/>
              <a:ea typeface="+mn-ea"/>
              <a:cs typeface="+mn-cs"/>
            </a:rPr>
            <a:t> ULTIMAMENTE </a:t>
          </a:r>
          <a:r>
            <a:rPr lang="it-IT" sz="1100" cap="small" baseline="0">
              <a:solidFill>
                <a:schemeClr val="dk1"/>
              </a:solidFill>
              <a:latin typeface="+mn-lt"/>
              <a:ea typeface="+mn-ea"/>
              <a:cs typeface="+mn-cs"/>
            </a:rPr>
            <a:t> I </a:t>
          </a:r>
          <a:r>
            <a:rPr lang="it-IT" sz="1100" cap="small">
              <a:solidFill>
                <a:schemeClr val="dk1"/>
              </a:solidFill>
              <a:latin typeface="+mn-lt"/>
              <a:ea typeface="+mn-ea"/>
              <a:cs typeface="+mn-cs"/>
            </a:rPr>
            <a:t>PALLONI ARRIVANO</a:t>
          </a:r>
          <a:r>
            <a:rPr lang="it-IT" sz="1100" cap="small" baseline="0">
              <a:solidFill>
                <a:schemeClr val="dk1"/>
              </a:solidFill>
              <a:latin typeface="+mn-lt"/>
              <a:ea typeface="+mn-ea"/>
              <a:cs typeface="+mn-cs"/>
            </a:rPr>
            <a:t> DOBBIAMO ESSERE CINICI E SFRUTTARLI MEGLIO: LORO HANNO UNA DELLE PEGGIORI DEFESE QUINDI LE OCCASIONI LE AVREMO. BISOGNA SFRUTTARLE OK?? </a:t>
          </a:r>
          <a:r>
            <a:rPr lang="it-IT" sz="1100" cap="small">
              <a:solidFill>
                <a:schemeClr val="dk1"/>
              </a:solidFill>
              <a:latin typeface="+mn-lt"/>
              <a:ea typeface="+mn-ea"/>
              <a:cs typeface="+mn-cs"/>
            </a:rPr>
            <a:t>VENTU MI PIACE QUANDO VIENI INCONTRO AL CENTROCAMPISTA E GIOCHI IL PALLONE CON LUI. FAI IL LAVORO SPORCO ANCHE TU E CERCA DI TIRARTI DIETRO IL LORO DIFENSORE QUANDO VIENI INCONTRO A RICEVERE PALLA. COSI’ FACENDO CREI SPAZIO AL MONTI ED AGLI EVENTUALI INSERIMENTI DI PAOLO E DEI CENTROCAMPISTI.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MONTI DEVI MUOVERTI IN ORIZZONTALE SULLA LINEA, POI VERTICALIZZARE. QUESTO E' IL MOVIMENTO CHE VOGLIO DA TE. SE SAPPIAMO DI ESSERE IN FUORIGIOCO SI RIENTRA DISINTERESSANDOCI DEL PALLONE. CHIARO?? E SI INSERIRANNO I CENTROCAMPISTI. </a:t>
          </a:r>
          <a:r>
            <a:rPr lang="it-IT" sz="1100" b="1" cap="small" baseline="0">
              <a:solidFill>
                <a:schemeClr val="dk1"/>
              </a:solidFill>
              <a:latin typeface="+mn-lt"/>
              <a:ea typeface="+mn-ea"/>
              <a:cs typeface="+mn-cs"/>
            </a:rPr>
            <a:t>SFRUTTIAMO IL MONTI IN VELOCITA'.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b="1"/>
            <a:t>RIGORI:  </a:t>
          </a:r>
          <a:r>
            <a:rPr lang="it-IT" sz="1100"/>
            <a:t>PAOLO/GIMMI.  </a:t>
          </a:r>
        </a:p>
        <a:p>
          <a:r>
            <a:rPr lang="it-IT" sz="1100" b="1"/>
            <a:t>PUNIZIONI:</a:t>
          </a:r>
          <a:r>
            <a:rPr lang="it-IT" sz="1100" b="1" baseline="0"/>
            <a:t>  </a:t>
          </a:r>
          <a:r>
            <a:rPr lang="it-IT" sz="1100" baseline="0"/>
            <a:t>PAOLO/VENTU/GIMMI</a:t>
          </a:r>
          <a:endParaRPr lang="it-IT" sz="1100"/>
        </a:p>
        <a:p>
          <a:r>
            <a:rPr lang="it-IT" sz="1100" b="1"/>
            <a:t>DIFFIDATI:</a:t>
          </a:r>
          <a:r>
            <a:rPr lang="it-IT" sz="1100"/>
            <a:t> </a:t>
          </a:r>
          <a:r>
            <a:rPr lang="it-IT" sz="1100" b="1"/>
            <a:t> </a:t>
          </a:r>
          <a:r>
            <a:rPr lang="it-IT" sz="1100" b="0"/>
            <a:t>E' UN PERIODO IN CUI SIAMO CONTATI, LO SAREMO ANCORA DI PIU' VENERDI' DATO CHE MANCHERANNO</a:t>
          </a:r>
          <a:r>
            <a:rPr lang="it-IT" sz="1100" b="0" baseline="0"/>
            <a:t> MAURI E VENTU. </a:t>
          </a:r>
          <a:r>
            <a:rPr lang="it-IT" sz="1100" b="0"/>
            <a:t>CHIEDO PERTANTO A CHI E' IN DIFFIDA DI</a:t>
          </a:r>
          <a:r>
            <a:rPr lang="it-IT" sz="1100" b="0" baseline="0"/>
            <a:t> STARE ATTENTO, NEI LIMITI DELLE SITUAZIONI DI GIOCO. PERDERE PEZZI ADESSO. </a:t>
          </a:r>
          <a:r>
            <a:rPr lang="it-IT" sz="1100" b="0"/>
            <a:t>GUERRO </a:t>
          </a:r>
          <a:r>
            <a:rPr lang="it-IT" sz="1100" b="1"/>
            <a:t>- FRANZ </a:t>
          </a:r>
          <a:r>
            <a:rPr lang="it-IT" sz="1100" b="0"/>
            <a:t>- BORGHI</a:t>
          </a:r>
          <a:r>
            <a:rPr lang="it-IT" sz="1100" b="1"/>
            <a:t> - GIMMI</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47625</xdr:colOff>
      <xdr:row>2</xdr:row>
      <xdr:rowOff>38097</xdr:rowOff>
    </xdr:from>
    <xdr:to>
      <xdr:col>8</xdr:col>
      <xdr:colOff>381000</xdr:colOff>
      <xdr:row>102</xdr:row>
      <xdr:rowOff>142874</xdr:rowOff>
    </xdr:to>
    <xdr:sp macro="" textlink="">
      <xdr:nvSpPr>
        <xdr:cNvPr id="2" name="CasellaDiTesto 1"/>
        <xdr:cNvSpPr txBox="1"/>
      </xdr:nvSpPr>
      <xdr:spPr>
        <a:xfrm>
          <a:off x="47625" y="380997"/>
          <a:ext cx="5153025" cy="16297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it-IT"/>
        </a:p>
        <a:p>
          <a:r>
            <a:rPr lang="it-IT" sz="1100" cap="small" baseline="0">
              <a:solidFill>
                <a:schemeClr val="dk1"/>
              </a:solidFill>
              <a:latin typeface="+mn-lt"/>
              <a:ea typeface="+mn-ea"/>
              <a:cs typeface="+mn-cs"/>
            </a:rPr>
            <a:t>RAGAZZI, ANCHE OGGI DOBBIAMO TIRARE FUORI IL MEGLIO. COME CONTRO IL ROSTA NUOVA SERVE VOGLIA DI VINCERE. LOTTIAMO DAL  PRIMO ALL'ULTIMO MINUTO PER PORTARE A CASA TRE PUNTI ANCHE OGGI. MASSIMO RISPETTO COME SEMPRE AI NOSTRI AVVERSARI ..HANNO IL MIGLIOR ATTACCO DEL TORNEO, QUINDI OCCHI APERTI SEMPRE....POI VORRANNO RESTITUIRCI LE 3 PERE DELL'ANDATA. SERVE MASSIMA ATTENZIONE E CHE OGNUNO DI NOI FACCIA DEL PROPRIO MEGLIO</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PER VINCERE SERVONO SEMPRE LE SOLITE COSE:</a:t>
          </a:r>
        </a:p>
        <a:p>
          <a:r>
            <a:rPr lang="it-IT" sz="1100" cap="small" baseline="0">
              <a:solidFill>
                <a:schemeClr val="dk1"/>
              </a:solidFill>
              <a:latin typeface="+mn-lt"/>
              <a:ea typeface="+mn-ea"/>
              <a:cs typeface="+mn-cs"/>
            </a:rPr>
            <a:t>- COME SEMPRE L'</a:t>
          </a:r>
          <a:r>
            <a:rPr lang="it-IT" sz="1100" b="1" cap="small" baseline="0">
              <a:solidFill>
                <a:schemeClr val="dk1"/>
              </a:solidFill>
              <a:latin typeface="+mn-lt"/>
              <a:ea typeface="+mn-ea"/>
              <a:cs typeface="+mn-cs"/>
            </a:rPr>
            <a:t>APPROCCIO</a:t>
          </a:r>
          <a:r>
            <a:rPr lang="it-IT" sz="1100" cap="small" baseline="0">
              <a:solidFill>
                <a:schemeClr val="dk1"/>
              </a:solidFill>
              <a:latin typeface="+mn-lt"/>
              <a:ea typeface="+mn-ea"/>
              <a:cs typeface="+mn-cs"/>
            </a:rPr>
            <a:t>. SUBITO CATTIVI E CONCENTRATI. NON REGALIAMO MINUTI AGLI AVVERSARI.</a:t>
          </a:r>
        </a:p>
        <a:p>
          <a:r>
            <a:rPr lang="it-IT" sz="1100" cap="small" baseline="0">
              <a:solidFill>
                <a:schemeClr val="dk1"/>
              </a:solidFill>
              <a:latin typeface="+mn-lt"/>
              <a:ea typeface="+mn-ea"/>
              <a:cs typeface="+mn-cs"/>
            </a:rPr>
            <a:t>- MASSIMA ATTENZIONE A NON ABBASSARE LA GUARDIA:  I </a:t>
          </a:r>
          <a:r>
            <a:rPr lang="it-IT" sz="1100" b="1" cap="small" baseline="0">
              <a:solidFill>
                <a:schemeClr val="dk1"/>
              </a:solidFill>
              <a:latin typeface="+mn-lt"/>
              <a:ea typeface="+mn-ea"/>
              <a:cs typeface="+mn-cs"/>
            </a:rPr>
            <a:t>CALI DI CONCENTRAZIONE </a:t>
          </a:r>
          <a:r>
            <a:rPr lang="it-IT" sz="1100" cap="small" baseline="0">
              <a:solidFill>
                <a:schemeClr val="dk1"/>
              </a:solidFill>
              <a:latin typeface="+mn-lt"/>
              <a:ea typeface="+mn-ea"/>
              <a:cs typeface="+mn-cs"/>
            </a:rPr>
            <a:t>CI CAPITANO.... BE' VANNO ELIMINATI. MAI SPEGNERE LA LUCE.  </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GESTIONE DEI TEMPI IN CAMPO</a:t>
          </a:r>
          <a:r>
            <a:rPr lang="it-IT" sz="1100" cap="small" baseline="0">
              <a:solidFill>
                <a:schemeClr val="dk1"/>
              </a:solidFill>
              <a:latin typeface="+mn-lt"/>
              <a:ea typeface="+mn-ea"/>
              <a:cs typeface="+mn-cs"/>
            </a:rPr>
            <a:t>. STIAMO IMPARANDO A CAPIRE COME DOBBIAMO FARE....LA PARTITA E' LUNGA, USIAMO LA TESTA SE CI CAPITERA' DI ESSERE IN VANTAGGIO, PRENDIAMOCI IL TEMPO PER LE RIMESSE LATERALI E LE PUNIZIONI, GESTIAMO LA PALLA. NON ANDIAMO SEMPRE COL TURBO ATTACCATO. </a:t>
          </a:r>
          <a:endParaRPr lang="it-IT"/>
        </a:p>
        <a:p>
          <a:pPr eaLnBrk="1" fontAlgn="auto" latinLnBrk="0" hangingPunct="1"/>
          <a:r>
            <a:rPr lang="it-IT" sz="1100" cap="small" baseline="0">
              <a:solidFill>
                <a:schemeClr val="dk1"/>
              </a:solidFill>
              <a:latin typeface="+mn-lt"/>
              <a:ea typeface="+mn-ea"/>
              <a:cs typeface="+mn-cs"/>
            </a:rPr>
            <a:t>-FURBIZIA: </a:t>
          </a:r>
          <a:r>
            <a:rPr lang="it-IT" sz="1100" b="1" cap="small" baseline="0">
              <a:solidFill>
                <a:schemeClr val="dk1"/>
              </a:solidFill>
              <a:latin typeface="+mn-lt"/>
              <a:ea typeface="+mn-ea"/>
              <a:cs typeface="+mn-cs"/>
            </a:rPr>
            <a:t>ABITUIAMOCI A CASCARE SE TOCCATI</a:t>
          </a:r>
          <a:r>
            <a:rPr lang="it-IT" sz="1100" cap="small" baseline="0">
              <a:solidFill>
                <a:schemeClr val="dk1"/>
              </a:solidFill>
              <a:latin typeface="+mn-lt"/>
              <a:ea typeface="+mn-ea"/>
              <a:cs typeface="+mn-cs"/>
            </a:rPr>
            <a:t>, DAVANTI DIFENDIAMO PALLA E FACCIAMO RESPIRARE DIETRO LA RETROGUARDIA. </a:t>
          </a:r>
          <a:endParaRPr lang="it-IT"/>
        </a:p>
        <a:p>
          <a:endParaRPr lang="it-IT" sz="1100" u="sng" cap="small" baseline="0">
            <a:solidFill>
              <a:schemeClr val="dk1"/>
            </a:solidFill>
            <a:latin typeface="+mn-lt"/>
            <a:ea typeface="+mn-ea"/>
            <a:cs typeface="+mn-cs"/>
          </a:endParaRPr>
        </a:p>
        <a:p>
          <a:r>
            <a:rPr lang="it-IT" sz="1100" cap="small" baseline="0">
              <a:solidFill>
                <a:schemeClr val="dk1"/>
              </a:solidFill>
              <a:latin typeface="+mn-lt"/>
              <a:ea typeface="+mn-ea"/>
              <a:cs typeface="+mn-cs"/>
            </a:rPr>
            <a:t>FORMAZIONE. </a:t>
          </a:r>
        </a:p>
        <a:p>
          <a:r>
            <a:rPr lang="it-IT" sz="1100" cap="small" baseline="0">
              <a:solidFill>
                <a:schemeClr val="dk1"/>
              </a:solidFill>
              <a:latin typeface="+mn-lt"/>
              <a:ea typeface="+mn-ea"/>
              <a:cs typeface="+mn-cs"/>
            </a:rPr>
            <a:t>- DISTANZE FRA I REPARTI COME SEMPRE...CAMI DIFESA ALTA, NON STIAMO SCHIACCIATI, CERCHIAMO DI FARGLI CAPIRE DA SUBITO CHI SIAMO E COSA CAZZO SIAMO VENUTI A FARE QUI: SIAMO VENUTI A VINCERE RAGA. ENTRIAMO IN CAMPO CON IL CHIODO FISSO...3 PUNTI OGGI. VI VOGLIO CAZZUTI E PRONTI ALLA BATTAGLIA. </a:t>
          </a:r>
          <a:endParaRPr lang="it-IT" sz="1100" cap="small">
            <a:solidFill>
              <a:schemeClr val="dk1"/>
            </a:solidFill>
            <a:latin typeface="+mn-lt"/>
            <a:ea typeface="+mn-ea"/>
            <a:cs typeface="+mn-cs"/>
          </a:endParaRP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MASSIMA</a:t>
          </a:r>
          <a:r>
            <a:rPr lang="it-IT" sz="1100" cap="small" baseline="0">
              <a:solidFill>
                <a:schemeClr val="dk1"/>
              </a:solidFill>
              <a:latin typeface="+mn-lt"/>
              <a:ea typeface="+mn-ea"/>
              <a:cs typeface="+mn-cs"/>
            </a:rPr>
            <a:t> ATTENZIONE A CORRADINI FILIPPO (CAPOCANNONIERE DEL TORNEO 19 GOL IN 12 PARTITE) E CORRADINI DAVIDE .  E' VELOCE, CI PUO' METTERE IN DIFFICOLTA' SE GLI CONCEDIAMO MEZZO METRO. ADESSO GUARDIAMO COME E DOVE GIOCHERA': OVUNQUE GRAVITI CHI SARA' NELLA SUA ZONA DEVE STARGLI ATTACCATO. CHIARO? SICURO GIOCHERANNO CON PALLE LUNGHE. E' IMPORTANTE LA DIAGONALE E CHIUDERE IN RADDOPPIO. SONO FONDAMENTALI I DUE TERZINI. C</a:t>
          </a:r>
          <a:r>
            <a:rPr lang="it-IT" sz="1100" cap="small">
              <a:solidFill>
                <a:schemeClr val="dk1"/>
              </a:solidFill>
              <a:latin typeface="+mn-lt"/>
              <a:ea typeface="+mn-ea"/>
              <a:cs typeface="+mn-cs"/>
            </a:rPr>
            <a:t>ERCHIAMO DI GIOCARE COMPATTI E DI SEGUIRE</a:t>
          </a:r>
          <a:r>
            <a:rPr lang="it-IT" sz="1100" cap="small" baseline="0">
              <a:solidFill>
                <a:schemeClr val="dk1"/>
              </a:solidFill>
              <a:latin typeface="+mn-lt"/>
              <a:ea typeface="+mn-ea"/>
              <a:cs typeface="+mn-cs"/>
            </a:rPr>
            <a:t> QUELLO CHE DICE CAMI CHE RIENTRA AL CENTRO. </a:t>
          </a:r>
          <a:r>
            <a:rPr lang="it-IT" sz="1100" cap="small">
              <a:solidFill>
                <a:schemeClr val="dk1"/>
              </a:solidFill>
              <a:latin typeface="+mn-lt"/>
              <a:ea typeface="+mn-ea"/>
              <a:cs typeface="+mn-cs"/>
            </a:rPr>
            <a:t>I DUE CENTRALI DIFENSIVI: ROBBY</a:t>
          </a:r>
          <a:r>
            <a:rPr lang="it-IT" sz="1100" cap="small" baseline="0">
              <a:solidFill>
                <a:schemeClr val="dk1"/>
              </a:solidFill>
              <a:latin typeface="+mn-lt"/>
              <a:ea typeface="+mn-ea"/>
              <a:cs typeface="+mn-cs"/>
            </a:rPr>
            <a:t> IN MARCATURA CAMI</a:t>
          </a:r>
          <a:r>
            <a:rPr lang="it-IT" sz="1100" cap="small">
              <a:solidFill>
                <a:schemeClr val="dk1"/>
              </a:solidFill>
              <a:latin typeface="+mn-lt"/>
              <a:ea typeface="+mn-ea"/>
              <a:cs typeface="+mn-cs"/>
            </a:rPr>
            <a:t> TU TI STACCHI UN PO’ DIETRO E COMANDI TU. CAMI PRECISO IN FASE DI DISIMPEGNO E VELOCE NEL GIRO PALLA. NIENTE RISCHI</a:t>
          </a:r>
          <a:r>
            <a:rPr lang="it-IT" sz="1100" cap="small" baseline="0">
              <a:solidFill>
                <a:schemeClr val="dk1"/>
              </a:solidFill>
              <a:latin typeface="+mn-lt"/>
              <a:ea typeface="+mn-ea"/>
              <a:cs typeface="+mn-cs"/>
            </a:rPr>
            <a:t> A MARCMAND! </a:t>
          </a:r>
          <a:r>
            <a:rPr lang="it-IT" sz="1100" cap="small">
              <a:solidFill>
                <a:schemeClr val="dk1"/>
              </a:solidFill>
              <a:latin typeface="+mn-lt"/>
              <a:ea typeface="+mn-ea"/>
              <a:cs typeface="+mn-cs"/>
            </a:rPr>
            <a:t>QUANDO POSSIBILE PARTIAMO CON LA PALLA DAGLI ESTERNI CHE VOGLIO SI ALLARGHINO BASSI PRONTI A RICEVERE PALLA DAL ROSSO. POI PALLA AL CENTRALE DI CENTROCAMPO  O ALLA PUNTA.</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CHIARO? </a:t>
          </a:r>
          <a:r>
            <a:rPr lang="it-IT" sz="1100" b="1" cap="small">
              <a:solidFill>
                <a:schemeClr val="dk1"/>
              </a:solidFill>
              <a:latin typeface="+mn-lt"/>
              <a:ea typeface="+mn-ea"/>
              <a:cs typeface="+mn-cs"/>
            </a:rPr>
            <a:t>CERCHIAMO DI NON</a:t>
          </a:r>
          <a:r>
            <a:rPr lang="it-IT" sz="1100" b="1" cap="small" baseline="0">
              <a:solidFill>
                <a:schemeClr val="dk1"/>
              </a:solidFill>
              <a:latin typeface="+mn-lt"/>
              <a:ea typeface="+mn-ea"/>
              <a:cs typeface="+mn-cs"/>
            </a:rPr>
            <a:t> SCHIACCIARCI TROPPO</a:t>
          </a:r>
          <a:r>
            <a:rPr lang="it-IT" sz="1100" cap="small" baseline="0">
              <a:solidFill>
                <a:schemeClr val="dk1"/>
              </a:solidFill>
              <a:latin typeface="+mn-lt"/>
              <a:ea typeface="+mn-ea"/>
              <a:cs typeface="+mn-cs"/>
            </a:rPr>
            <a:t>.</a:t>
          </a:r>
          <a:r>
            <a:rPr lang="it-IT" sz="1100" cap="small">
              <a:solidFill>
                <a:schemeClr val="dk1"/>
              </a:solidFill>
              <a:latin typeface="+mn-lt"/>
              <a:ea typeface="+mn-ea"/>
              <a:cs typeface="+mn-cs"/>
            </a:rPr>
            <a:t> A PARTIRE DAGLI </a:t>
          </a:r>
          <a:r>
            <a:rPr lang="it-IT" sz="1100" b="1" cap="small">
              <a:solidFill>
                <a:schemeClr val="dk1"/>
              </a:solidFill>
              <a:latin typeface="+mn-lt"/>
              <a:ea typeface="+mn-ea"/>
              <a:cs typeface="+mn-cs"/>
            </a:rPr>
            <a:t>ATTACCANTI,</a:t>
          </a:r>
          <a:r>
            <a:rPr lang="it-IT" sz="1100" b="1" cap="small" baseline="0">
              <a:solidFill>
                <a:schemeClr val="dk1"/>
              </a:solidFill>
              <a:latin typeface="+mn-lt"/>
              <a:ea typeface="+mn-ea"/>
              <a:cs typeface="+mn-cs"/>
            </a:rPr>
            <a:t> NON INDIETREGGIAMO TROPPO </a:t>
          </a:r>
          <a:r>
            <a:rPr lang="it-IT" sz="1100" cap="small" baseline="0">
              <a:solidFill>
                <a:schemeClr val="dk1"/>
              </a:solidFill>
              <a:latin typeface="+mn-lt"/>
              <a:ea typeface="+mn-ea"/>
              <a:cs typeface="+mn-cs"/>
            </a:rPr>
            <a:t>, </a:t>
          </a:r>
          <a:r>
            <a:rPr lang="it-IT" sz="1100" b="0" cap="small">
              <a:solidFill>
                <a:schemeClr val="dk1"/>
              </a:solidFill>
              <a:latin typeface="+mn-lt"/>
              <a:ea typeface="+mn-ea"/>
              <a:cs typeface="+mn-cs"/>
            </a:rPr>
            <a:t>MUOVIAMOCI DA SQUADRA</a:t>
          </a:r>
          <a:r>
            <a:rPr lang="it-IT" sz="1100" b="1" cap="small">
              <a:solidFill>
                <a:schemeClr val="dk1"/>
              </a:solidFill>
              <a:latin typeface="+mn-lt"/>
              <a:ea typeface="+mn-ea"/>
              <a:cs typeface="+mn-cs"/>
            </a:rPr>
            <a:t>.</a:t>
          </a:r>
        </a:p>
        <a:p>
          <a:r>
            <a:rPr lang="it-IT" sz="1100" cap="small" baseline="0">
              <a:solidFill>
                <a:schemeClr val="dk1"/>
              </a:solidFill>
              <a:latin typeface="+mn-lt"/>
              <a:ea typeface="+mn-ea"/>
              <a:cs typeface="+mn-cs"/>
            </a:rPr>
            <a:t>DAI TERZINI OGGI VOGLIO MASSIMA ATTENZIONE  IN FASE DIFENSIVA, NON SO BENE DOVE AGIRA' CORRADINI, MA E' VELOCE QUINDI PRIMA DI TUTTO ATTENZIONE DIETRO POI SE POSSIBILE SPINGIAMO: ABI E FRANZ, CAMPO PIU' CORTO, SE POSSIBILE ARRIVIAMO IN FONDO E PALLA IN MEZZO: IL CROSS DAL FONDO COSTITUISCE IL PERICOLO MAGGIORE PER LE DIFESE.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E DECISO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ZERO RISCHI. PALLA IN CHIESA QUANDO SERVE.  NO FALLI STUPIDI. ZERO PROTESTE. HANNO UN BUONISSIMO ATTACCO QUESTI QUI. OCCHI APERTI. </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RIPARTIAMO CON ARIA IN CABINA DI REGIA, BULGA E  GUERRO INTERNI.</a:t>
          </a:r>
          <a:r>
            <a:rPr lang="it-IT" sz="1100" cap="small" baseline="0">
              <a:solidFill>
                <a:schemeClr val="dk1"/>
              </a:solidFill>
              <a:latin typeface="+mn-lt"/>
              <a:ea typeface="+mn-ea"/>
              <a:cs typeface="+mn-cs"/>
            </a:rPr>
            <a:t> ARIA </a:t>
          </a:r>
          <a:r>
            <a:rPr lang="it-IT" sz="1100" b="1" cap="small" baseline="0">
              <a:solidFill>
                <a:schemeClr val="dk1"/>
              </a:solidFill>
              <a:latin typeface="+mn-lt"/>
              <a:ea typeface="+mn-ea"/>
              <a:cs typeface="+mn-cs"/>
            </a:rPr>
            <a:t>MUOVITI  IN ORIZZONTALE E NON IN VERTICALE. SE NON RESTIAMO IN POSIZIONE TUTTA LA SQUADRA NE RISENTE. SEI TU CHE DETTI I TEMPI.</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IN NON POSSESSO GIOCHIAMO VICINI AL CENTRALE</a:t>
          </a:r>
          <a:r>
            <a:rPr lang="it-IT" sz="1100" cap="small" baseline="0">
              <a:solidFill>
                <a:schemeClr val="dk1"/>
              </a:solidFill>
              <a:latin typeface="+mn-lt"/>
              <a:ea typeface="+mn-ea"/>
              <a:cs typeface="+mn-cs"/>
            </a:rPr>
            <a:t>. </a:t>
          </a:r>
          <a:endParaRPr lang="it-IT" sz="1100" cap="small">
            <a:solidFill>
              <a:schemeClr val="dk1"/>
            </a:solidFill>
            <a:latin typeface="+mn-lt"/>
            <a:ea typeface="+mn-ea"/>
            <a:cs typeface="+mn-cs"/>
          </a:endParaRPr>
        </a:p>
        <a:p>
          <a:r>
            <a:rPr lang="it-IT" sz="1100" b="1" cap="small">
              <a:solidFill>
                <a:schemeClr val="dk1"/>
              </a:solidFill>
              <a:latin typeface="+mn-lt"/>
              <a:ea typeface="+mn-ea"/>
              <a:cs typeface="+mn-cs"/>
            </a:rPr>
            <a:t>QUELLO CHE VOGLIO DAL CENTRALE E' PALLA POCO IN MEZZO</a:t>
          </a:r>
          <a:r>
            <a:rPr lang="it-IT" sz="1100" b="1" cap="small" baseline="0">
              <a:solidFill>
                <a:schemeClr val="dk1"/>
              </a:solidFill>
              <a:latin typeface="+mn-lt"/>
              <a:ea typeface="+mn-ea"/>
              <a:cs typeface="+mn-cs"/>
            </a:rPr>
            <a:t> AI PIEDI</a:t>
          </a:r>
          <a:r>
            <a:rPr lang="it-IT" sz="1100" cap="small" baseline="0">
              <a:solidFill>
                <a:schemeClr val="dk1"/>
              </a:solidFill>
              <a:latin typeface="+mn-lt"/>
              <a:ea typeface="+mn-ea"/>
              <a:cs typeface="+mn-cs"/>
            </a:rPr>
            <a:t>, LA GIOCATA LA VOGLIO POSSIBILMENTE VELOCE , QUINDI </a:t>
          </a:r>
          <a:r>
            <a:rPr lang="it-IT" sz="1100" b="1" cap="small" baseline="0">
              <a:solidFill>
                <a:schemeClr val="dk1"/>
              </a:solidFill>
              <a:latin typeface="+mn-lt"/>
              <a:ea typeface="+mn-ea"/>
              <a:cs typeface="+mn-cs"/>
            </a:rPr>
            <a:t>DEVI ESSERE LESTO NEL CAPIRE COSA FARE.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PAOLO, COME LE ULTIME VOLTE, TI VOGLIO DINAMICO. DA TE VOGLIO POSSIBILMENTE DUE COSE: CI SERVE L'ULTIMO PASSAGGIO, L'IMBECCATA PER LE PUNTE, IL TIRO. ULTIMAMENTE ANDIAMO BENISSIMO. NON DARE PUNTI DI RIFERIMENTO  CERCA DI STARE IN MOVIMENTO CREANDO SPAZIO PER L'INSERIMENTO DI ALTRI. DEVI MUOVERTI TRA LE LINEE E SVARIARE. CERCA DI FARTI TROVARE  SMARCATO E QUANDO SEI IN POSSESSO VERTICALIZZA PER LE PUNTE. PERO' VOGLIO IN FASE DI NON POSSESSO SEMPRE UN OCCHIO AL CENTROCAMPO E ALLA COPERTURA OK?  HAI LA CORSA PER FARLO. SUI CALCI D'ANGOLO A SFAVORE RIENTRI IN MARCATURA. LE PUNIZIONI DA CENTROCAMPO CERCHIAMO LA TESTA DI PAOLO PER LA SPIZZATA...A FOGLIANO IL GOL E' VENUTO COSI'. IL PRESSING SUI DUE CENTRALI DIFENSIVI PARTE DA TE. I DUE ATTACCANTI STANNO TRA IL CENTRALE E IL TERZINO.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MONTI E MALLO. VOGLIO SACRIFICIO DA ENTRAMBE.  MOVIMENTO SENZA LA PALLA E SEMPRE COLLEGATI CON LA TESTA. DIAMO SOLUZIONI DI GIOCO AI CENTROCAMPISTI.</a:t>
          </a:r>
          <a:r>
            <a:rPr lang="it-IT" sz="1100" cap="small">
              <a:solidFill>
                <a:schemeClr val="dk1"/>
              </a:solidFill>
              <a:latin typeface="+mn-lt"/>
              <a:ea typeface="+mn-ea"/>
              <a:cs typeface="+mn-cs"/>
            </a:rPr>
            <a:t> ULTIMAMENTE </a:t>
          </a:r>
          <a:r>
            <a:rPr lang="it-IT" sz="1100" cap="small" baseline="0">
              <a:solidFill>
                <a:schemeClr val="dk1"/>
              </a:solidFill>
              <a:latin typeface="+mn-lt"/>
              <a:ea typeface="+mn-ea"/>
              <a:cs typeface="+mn-cs"/>
            </a:rPr>
            <a:t> I </a:t>
          </a:r>
          <a:r>
            <a:rPr lang="it-IT" sz="1100" cap="small">
              <a:solidFill>
                <a:schemeClr val="dk1"/>
              </a:solidFill>
              <a:latin typeface="+mn-lt"/>
              <a:ea typeface="+mn-ea"/>
              <a:cs typeface="+mn-cs"/>
            </a:rPr>
            <a:t>PALLONI ARRIVANO</a:t>
          </a:r>
          <a:r>
            <a:rPr lang="it-IT" sz="1100" cap="small" baseline="0">
              <a:solidFill>
                <a:schemeClr val="dk1"/>
              </a:solidFill>
              <a:latin typeface="+mn-lt"/>
              <a:ea typeface="+mn-ea"/>
              <a:cs typeface="+mn-cs"/>
            </a:rPr>
            <a:t> DOBBIAMO ESSERE CINICI E SFRUTTARLI MEGLIO: LORO HANNO UNA DELLE PEGGIORI DEFESE QUINDI LE OCCASIONI LE AVREMO. BISOGNA SFRUTTARLE OK?? </a:t>
          </a:r>
          <a:r>
            <a:rPr lang="it-IT" sz="1100" cap="small">
              <a:solidFill>
                <a:schemeClr val="dk1"/>
              </a:solidFill>
              <a:latin typeface="+mn-lt"/>
              <a:ea typeface="+mn-ea"/>
              <a:cs typeface="+mn-cs"/>
            </a:rPr>
            <a:t>MALLO MI PIACE QUANDO VIENI INCONTRO AL CENTROCAMPISTA E GIOCHI IL PALLONE CON LUI. FAI IL LAVORO SPORCO ANCHE TU E CERCA DI TIRARTI DIETRO IL LORO DIFENSORE QUANDO VIENI INCONTRO A RICEVERE PALLA. COSI’ FACENDO CREI SPAZIO AL MONTI ED AGLI EVENTUALI INSERIMENTI DI PAOLO E DEI CENTROCAMPISTI.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MONTI DEVI MUOVERTI IN ORIZZONTALE SULLA LINEA, POI VERTICALIZZARE. QUESTO E' IL MOVIMENTO CHE VOGLIO DA TE. SE SAPPIAMO DI ESSERE IN FUORIGIOCO SI RIENTRA DISINTERESSANDOCI DEL PALLONE. CHIARO?? E SI INSERIRANNO I CENTROCAMPISTI. </a:t>
          </a:r>
          <a:r>
            <a:rPr lang="it-IT" sz="1100" b="1" cap="small" baseline="0">
              <a:solidFill>
                <a:schemeClr val="dk1"/>
              </a:solidFill>
              <a:latin typeface="+mn-lt"/>
              <a:ea typeface="+mn-ea"/>
              <a:cs typeface="+mn-cs"/>
            </a:rPr>
            <a:t>SFRUTTIAMO IL MONTI IN VELOCITA'.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b="1"/>
            <a:t>RIGORI</a:t>
          </a:r>
          <a:r>
            <a:rPr lang="it-IT" sz="1100" b="0"/>
            <a:t>:  CAMI/PAOLO</a:t>
          </a:r>
          <a:r>
            <a:rPr lang="it-IT" sz="1100"/>
            <a:t>.  </a:t>
          </a:r>
        </a:p>
        <a:p>
          <a:r>
            <a:rPr lang="it-IT" sz="1100" b="1"/>
            <a:t>PUNIZIONI:</a:t>
          </a:r>
          <a:r>
            <a:rPr lang="it-IT" sz="1100" b="1" baseline="0"/>
            <a:t>  </a:t>
          </a:r>
          <a:r>
            <a:rPr lang="it-IT" sz="1100" baseline="0"/>
            <a:t>PAOLO/MALLO</a:t>
          </a:r>
          <a:endParaRPr lang="it-IT" sz="1100"/>
        </a:p>
        <a:p>
          <a:r>
            <a:rPr lang="it-IT" sz="1100" b="1"/>
            <a:t>DIFFIDATI:</a:t>
          </a:r>
          <a:r>
            <a:rPr lang="it-IT" sz="1100"/>
            <a:t> </a:t>
          </a:r>
          <a:r>
            <a:rPr lang="it-IT" sz="1100" b="1"/>
            <a:t> GUERRO</a:t>
          </a:r>
          <a:r>
            <a:rPr lang="it-IT" sz="1100" b="0"/>
            <a:t> </a:t>
          </a:r>
          <a:r>
            <a:rPr lang="it-IT" sz="1100" b="1"/>
            <a:t>- FRANZ </a:t>
          </a:r>
          <a:r>
            <a:rPr lang="it-IT" sz="1100" b="0"/>
            <a:t>- BORGHI</a:t>
          </a:r>
          <a:r>
            <a:rPr lang="it-IT" sz="1100" b="1"/>
            <a:t> - </a:t>
          </a:r>
          <a:r>
            <a:rPr lang="it-IT" sz="1100" b="0"/>
            <a:t>GIMMI</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112</xdr:row>
      <xdr:rowOff>76200</xdr:rowOff>
    </xdr:to>
    <xdr:sp macro="" textlink="">
      <xdr:nvSpPr>
        <xdr:cNvPr id="2" name="CasellaDiTesto 1"/>
        <xdr:cNvSpPr txBox="1"/>
      </xdr:nvSpPr>
      <xdr:spPr>
        <a:xfrm>
          <a:off x="47625" y="380998"/>
          <a:ext cx="5153025" cy="17849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MANCANO QUATTRO PARTITE ALLA FINE DEL CAMPIONATO. IL SECONDO POSTO CHE CI PERMETTEREBBE DI ANDARE SUBITO AGLI OTTAVI E' ORA NELLE NOSTRE MANI. NON DIPENDIAMO DA NESSUNO SE NON DA NOI. IL PRIMO MATTONE DOBBIAMO METTERLO OGGI. ANCHE OGGI QUINDI DOBBIAMO TIRARE FUORI IL MEGLIO. VOGLIA DI VINCERE. LOTTARE SU OGNI PALLA . MASSIMA ATTENZIONE. PER VINCERE SERVE CHE OGNUNO DI NOI FACCIA AL MEGLIO IL SUO  RUOLO CERCANDO DI AIUTARE IL COMPAGNO. SE GIOCHIAMO DI SQUADRA CE LA FACCIAMO.</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SITUAZIONI DA CONSIDERARE SEMPRE:</a:t>
          </a:r>
        </a:p>
        <a:p>
          <a:r>
            <a:rPr lang="it-IT" sz="1100" cap="small" baseline="0">
              <a:solidFill>
                <a:schemeClr val="dk1"/>
              </a:solidFill>
              <a:latin typeface="+mn-lt"/>
              <a:ea typeface="+mn-ea"/>
              <a:cs typeface="+mn-cs"/>
            </a:rPr>
            <a:t>- COME SEMPRE </a:t>
          </a:r>
          <a:r>
            <a:rPr lang="it-IT" sz="1100" b="1" cap="small" baseline="0">
              <a:solidFill>
                <a:schemeClr val="dk1"/>
              </a:solidFill>
              <a:latin typeface="+mn-lt"/>
              <a:ea typeface="+mn-ea"/>
              <a:cs typeface="+mn-cs"/>
            </a:rPr>
            <a:t>L'APPROCCIO</a:t>
          </a:r>
          <a:r>
            <a:rPr lang="it-IT" sz="1100" cap="small" baseline="0">
              <a:solidFill>
                <a:schemeClr val="dk1"/>
              </a:solidFill>
              <a:latin typeface="+mn-lt"/>
              <a:ea typeface="+mn-ea"/>
              <a:cs typeface="+mn-cs"/>
            </a:rPr>
            <a:t>. SUBITO CATTIVI E CONCENTRATI. NON REGALIAMO MINUTI AGLI AVVERSARI.</a:t>
          </a:r>
        </a:p>
        <a:p>
          <a:r>
            <a:rPr lang="it-IT" sz="1100" cap="small" baseline="0">
              <a:solidFill>
                <a:schemeClr val="dk1"/>
              </a:solidFill>
              <a:latin typeface="+mn-lt"/>
              <a:ea typeface="+mn-ea"/>
              <a:cs typeface="+mn-cs"/>
            </a:rPr>
            <a:t>- ELIMINARE I </a:t>
          </a:r>
          <a:r>
            <a:rPr lang="it-IT" sz="1100" b="1" cap="small" baseline="0">
              <a:solidFill>
                <a:schemeClr val="dk1"/>
              </a:solidFill>
              <a:latin typeface="+mn-lt"/>
              <a:ea typeface="+mn-ea"/>
              <a:cs typeface="+mn-cs"/>
            </a:rPr>
            <a:t>CALI DI CONCENTRAZIONE</a:t>
          </a:r>
          <a:r>
            <a:rPr lang="it-IT" sz="1100" cap="small" baseline="0">
              <a:solidFill>
                <a:schemeClr val="dk1"/>
              </a:solidFill>
              <a:latin typeface="+mn-lt"/>
              <a:ea typeface="+mn-ea"/>
              <a:cs typeface="+mn-cs"/>
            </a:rPr>
            <a:t>: STIAMO MIGLIORANDO...DOBBIAMO ARRIVARE A NON AVERNE PIU'. </a:t>
          </a:r>
        </a:p>
        <a:p>
          <a:r>
            <a:rPr lang="it-IT" sz="1100" cap="small" baseline="0">
              <a:solidFill>
                <a:schemeClr val="dk1"/>
              </a:solidFill>
              <a:latin typeface="+mn-lt"/>
              <a:ea typeface="+mn-ea"/>
              <a:cs typeface="+mn-cs"/>
            </a:rPr>
            <a:t>- GESTIONE DEI </a:t>
          </a:r>
          <a:r>
            <a:rPr lang="it-IT" sz="1100" b="1" cap="small" baseline="0">
              <a:solidFill>
                <a:schemeClr val="dk1"/>
              </a:solidFill>
              <a:latin typeface="+mn-lt"/>
              <a:ea typeface="+mn-ea"/>
              <a:cs typeface="+mn-cs"/>
            </a:rPr>
            <a:t>TEMPI DI GIOCO</a:t>
          </a:r>
          <a:r>
            <a:rPr lang="it-IT" sz="1100" cap="small" baseline="0">
              <a:solidFill>
                <a:schemeClr val="dk1"/>
              </a:solidFill>
              <a:latin typeface="+mn-lt"/>
              <a:ea typeface="+mn-ea"/>
              <a:cs typeface="+mn-cs"/>
            </a:rPr>
            <a:t>. LA PARTITA E' LUNGA, USIAMO LA TESTA SE CI CAPITERA' DI ESSERE IN VANTAGGIO, PRENDIAMOCI IL TEMPO PER LE RIMESSE LATERALI E LE PUNIZIONI, GESTIAMO LA PALLA. NON ANDIAMO SEMPRE COL TURBO ATTACCATO. </a:t>
          </a:r>
          <a:endParaRPr lang="it-IT"/>
        </a:p>
        <a:p>
          <a:pPr eaLnBrk="1" fontAlgn="auto" latinLnBrk="0" hangingPunct="1"/>
          <a:r>
            <a:rPr lang="it-IT" sz="1100" cap="small" baseline="0">
              <a:solidFill>
                <a:schemeClr val="dk1"/>
              </a:solidFill>
              <a:latin typeface="+mn-lt"/>
              <a:ea typeface="+mn-ea"/>
              <a:cs typeface="+mn-cs"/>
            </a:rPr>
            <a:t>-</a:t>
          </a:r>
          <a:r>
            <a:rPr lang="it-IT" sz="1100" b="1" cap="small" baseline="0">
              <a:solidFill>
                <a:schemeClr val="dk1"/>
              </a:solidFill>
              <a:latin typeface="+mn-lt"/>
              <a:ea typeface="+mn-ea"/>
              <a:cs typeface="+mn-cs"/>
            </a:rPr>
            <a:t>PIU' FURBIZIA</a:t>
          </a:r>
          <a:r>
            <a:rPr lang="it-IT" sz="1100" cap="small" baseline="0">
              <a:solidFill>
                <a:schemeClr val="dk1"/>
              </a:solidFill>
              <a:latin typeface="+mn-lt"/>
              <a:ea typeface="+mn-ea"/>
              <a:cs typeface="+mn-cs"/>
            </a:rPr>
            <a:t>: ABITUIAMOCI A CASCARE SE TOCCATI, DAVANTI DIFENDIAMO PALLA E FACCIAMO RESPIRARE DIETRO LA RETROGUARDIA. </a:t>
          </a:r>
        </a:p>
        <a:p>
          <a:pPr eaLnBrk="1" fontAlgn="auto" latinLnBrk="0" hangingPunct="1"/>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PIU'CROSS</a:t>
          </a:r>
          <a:r>
            <a:rPr lang="it-IT" sz="1100" cap="small" baseline="0">
              <a:solidFill>
                <a:schemeClr val="dk1"/>
              </a:solidFill>
              <a:latin typeface="+mn-lt"/>
              <a:ea typeface="+mn-ea"/>
              <a:cs typeface="+mn-cs"/>
            </a:rPr>
            <a:t>:  ABI L'ANNO SCORSO ARRIVAVANO CROSS DAL FONDO E SEGNAVAMO MOLTO. IL CROSS, LA PALLA ALTA IN MEZZO, COSTITUISCE IL PERICOLO MAGGIORE PER LE DIFESE. </a:t>
          </a:r>
          <a:endParaRPr lang="it-IT"/>
        </a:p>
        <a:p>
          <a:r>
            <a:rPr lang="it-IT" sz="1100" b="1" cap="small" baseline="0">
              <a:solidFill>
                <a:schemeClr val="dk1"/>
              </a:solidFill>
              <a:latin typeface="+mn-lt"/>
              <a:ea typeface="+mn-ea"/>
              <a:cs typeface="+mn-cs"/>
            </a:rPr>
            <a:t>- E RICORDIAMOCI CHE LE PARTITE SUL NOSTRO CAMPO SI APRONO E SI VINCONO SOPRATTUTTO NELLA RIPRESA. LO SAPPIAMO. NON COMPLICHIAMOCI LA VITA. NELLA RIPRESA LORO CALERANNO DI SICURO.  </a:t>
          </a:r>
        </a:p>
        <a:p>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DISTANZE FRA I REPARTI </a:t>
          </a:r>
          <a:r>
            <a:rPr lang="it-IT" sz="1100" cap="small" baseline="0">
              <a:solidFill>
                <a:schemeClr val="dk1"/>
              </a:solidFill>
              <a:latin typeface="+mn-lt"/>
              <a:ea typeface="+mn-ea"/>
              <a:cs typeface="+mn-cs"/>
            </a:rPr>
            <a:t>COME SEMPRE... IL TORELLI E' TIRANNO, SE NON CI MUOVIAMO INSIEME SI RISCHIA DI LASCIARE TROPPO CAMPO LIBERO: GUARDIAMOCI SEMPRE ATTORNO E NON LASCIAMO SGUARNITA LA RETROGUARDIA.</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GIRO PALLA VELOCE</a:t>
          </a:r>
          <a:r>
            <a:rPr lang="it-IT" sz="1100" cap="small" baseline="0">
              <a:solidFill>
                <a:schemeClr val="dk1"/>
              </a:solidFill>
              <a:latin typeface="+mn-lt"/>
              <a:ea typeface="+mn-ea"/>
              <a:cs typeface="+mn-cs"/>
            </a:rPr>
            <a:t>, NON ADDORMENTIAMOCI CON LA PALLA FRA I PIEDI OK? </a:t>
          </a:r>
          <a:r>
            <a:rPr lang="it-IT" sz="1100" cap="small">
              <a:solidFill>
                <a:schemeClr val="dk1"/>
              </a:solidFill>
              <a:latin typeface="+mn-lt"/>
              <a:ea typeface="+mn-ea"/>
              <a:cs typeface="+mn-cs"/>
            </a:rPr>
            <a:t>IN UN CAMPO LARGO COME IL NOSTRO SE FATTO VELOCE IL GIRO PALLA PUO’ CREARE SUPERIORITA’.</a:t>
          </a: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MAURI</a:t>
          </a:r>
          <a:r>
            <a:rPr lang="it-IT" sz="1100" cap="small" baseline="0">
              <a:solidFill>
                <a:schemeClr val="dk1"/>
              </a:solidFill>
              <a:latin typeface="+mn-lt"/>
              <a:ea typeface="+mn-ea"/>
              <a:cs typeface="+mn-cs"/>
            </a:rPr>
            <a:t> IN MARCATURA, BREVO</a:t>
          </a:r>
          <a:r>
            <a:rPr lang="it-IT" sz="1100" cap="small">
              <a:solidFill>
                <a:schemeClr val="dk1"/>
              </a:solidFill>
              <a:latin typeface="+mn-lt"/>
              <a:ea typeface="+mn-ea"/>
              <a:cs typeface="+mn-cs"/>
            </a:rPr>
            <a:t> TU TI STACCHI UN PO’ DIETRO E COMANDI TU. QUANDO POSSIBILE PARTIAMO CON LA PALLA DAGLI ESTERNI E</a:t>
          </a:r>
          <a:r>
            <a:rPr lang="it-IT" sz="1100" cap="small" baseline="0">
              <a:solidFill>
                <a:schemeClr val="dk1"/>
              </a:solidFill>
              <a:latin typeface="+mn-lt"/>
              <a:ea typeface="+mn-ea"/>
              <a:cs typeface="+mn-cs"/>
            </a:rPr>
            <a:t> SCARICO </a:t>
          </a:r>
          <a:r>
            <a:rPr lang="it-IT" sz="1100" cap="small">
              <a:solidFill>
                <a:schemeClr val="dk1"/>
              </a:solidFill>
              <a:latin typeface="+mn-lt"/>
              <a:ea typeface="+mn-ea"/>
              <a:cs typeface="+mn-cs"/>
            </a:rPr>
            <a:t>AL CENTRALE DI CENTROCAMPO  O ALL'ESTERNO</a:t>
          </a:r>
          <a:r>
            <a:rPr lang="it-IT" sz="1100" cap="small" baseline="0">
              <a:solidFill>
                <a:schemeClr val="dk1"/>
              </a:solidFill>
              <a:latin typeface="+mn-lt"/>
              <a:ea typeface="+mn-ea"/>
              <a:cs typeface="+mn-cs"/>
            </a:rPr>
            <a:t> ALTO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CHIARO? SU UN CAMPO COSI’ GRANDE UN ECCESSIVO SPAZIO TRA I REPARTI EQUIVALE A PRENDERE SEMPRE DELLE SITUAZIONI DI CONTROPIEDE.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DIFENDIAMO 10 METRI FUORI AREA, NON TROPPO BASSI .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VITTO IN CABINA DI REGIA CON ARIA E GUERRO INTERNI,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MUOVITI  IN ORIZZONTALE E NON IN VERTICALE. </a:t>
          </a:r>
          <a:r>
            <a:rPr lang="it-IT" sz="1100" b="0" cap="small" baseline="0">
              <a:solidFill>
                <a:schemeClr val="dk1"/>
              </a:solidFill>
              <a:latin typeface="+mn-lt"/>
              <a:ea typeface="+mn-ea"/>
              <a:cs typeface="+mn-cs"/>
            </a:rPr>
            <a:t>SE NON RESTIAMO IN POSIZIONE TUTTA LA SQUADRA NE RISENTE.</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E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endParaRPr lang="it-IT" sz="1100" b="1" cap="small">
            <a:solidFill>
              <a:schemeClr val="dk1"/>
            </a:solidFill>
            <a:latin typeface="+mn-lt"/>
            <a:ea typeface="+mn-ea"/>
            <a:cs typeface="+mn-cs"/>
          </a:endParaRPr>
        </a:p>
        <a:p>
          <a:r>
            <a:rPr lang="it-IT" sz="1100" b="0" cap="small">
              <a:solidFill>
                <a:schemeClr val="dk1"/>
              </a:solidFill>
              <a:latin typeface="+mn-lt"/>
              <a:ea typeface="+mn-ea"/>
              <a:cs typeface="+mn-cs"/>
            </a:rPr>
            <a:t>LA PALLA POCO IN MEZZO</a:t>
          </a:r>
          <a:r>
            <a:rPr lang="it-IT" sz="1100" b="0" cap="small" baseline="0">
              <a:solidFill>
                <a:schemeClr val="dk1"/>
              </a:solidFill>
              <a:latin typeface="+mn-lt"/>
              <a:ea typeface="+mn-ea"/>
              <a:cs typeface="+mn-cs"/>
            </a:rPr>
            <a:t> AI PIEDI VITTO, DEVI ESSERE PIU' VELOCE NEL CAPIRE COSA FARE</a:t>
          </a:r>
          <a:r>
            <a:rPr lang="it-IT" sz="1100" b="1" cap="small" baseline="0">
              <a:solidFill>
                <a:schemeClr val="dk1"/>
              </a:solidFill>
              <a:latin typeface="+mn-lt"/>
              <a:ea typeface="+mn-ea"/>
              <a:cs typeface="+mn-cs"/>
            </a:rPr>
            <a:t>. 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BULGA, TI VOGLIO DINAMICO. DA TE VOGLIO POSSIBILMENTE DUE COSE: CI SERVE L'ULTIMO PASSAGGIO, L'IMBECCATA PER LE PUNTE, IL TIRO. NON DARE PUNTI DI RIFERIMENTO  CERCA DI STARE IN MOVIMENTO E CERCA LO SPAZIO PER L'INSERIMENTO PARTENDO DA DIETRO. COME MOVIMENTO CE L'HAI...DEVI MUOVERTI TRA LE LINEE E SVARIARE A DESTRA E SINISTRA. CERCA DI FARTI TROVARE  SMARCATO E QUANDO SEI IN POSSESSO VERTICALIZZA PER LE PUNTE. PERO' VOGLIO </a:t>
          </a:r>
          <a:r>
            <a:rPr lang="it-IT" sz="1100" b="1" cap="small" baseline="0">
              <a:solidFill>
                <a:schemeClr val="dk1"/>
              </a:solidFill>
              <a:latin typeface="+mn-lt"/>
              <a:ea typeface="+mn-ea"/>
              <a:cs typeface="+mn-cs"/>
            </a:rPr>
            <a:t>IN FASE DI NON POSSESSO SEMPRE UN OCCHIO AL CENTROCAMPO E ALLA COPERTURA OK</a:t>
          </a:r>
          <a:r>
            <a:rPr lang="it-IT" sz="1100" cap="small" baseline="0">
              <a:solidFill>
                <a:schemeClr val="dk1"/>
              </a:solidFill>
              <a:latin typeface="+mn-lt"/>
              <a:ea typeface="+mn-ea"/>
              <a:cs typeface="+mn-cs"/>
            </a:rPr>
            <a:t>?  HAI LA CORSA PER FARLO. SUI CALCI D'ANGOLO A SFAVORE RIENTRI SEMPRE IN MARCATURA.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MALLO E VENTU. VOGLIO SACRIFICIO DA ENTRAMBE. MOVIMENTO SENZA LA PALLA E SEMPRE COLLEGATI CON LA TESTA. DIAMO SOLUZIONI DI GIOCO AI CENTROCAMPISTI.</a:t>
          </a:r>
          <a:r>
            <a:rPr lang="it-IT" sz="1100" cap="small">
              <a:solidFill>
                <a:schemeClr val="dk1"/>
              </a:solidFill>
              <a:latin typeface="+mn-lt"/>
              <a:ea typeface="+mn-ea"/>
              <a:cs typeface="+mn-cs"/>
            </a:rPr>
            <a:t> A TURNO VENITE INCONTRO AL CENTROCAMPISTA X GIOCARE IL PALLONE CON LUI. VOGLIO DA ENTRAMBE IL LAVORO SPORCO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TIRATEVI DIETRO IL LORO DIFENSORE QUANDO VENITE INCONTRO A RICEVERE PALLA. COSI’ FACENDO CRATE SPAZIO AL BULGA ED AGLI EVENTUALI INSERIMENTI DEI CENTROCAMPISTI.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VENTU</a:t>
          </a:r>
          <a:r>
            <a:rPr lang="it-IT" sz="1100" baseline="0"/>
            <a:t>/VITTO - GIMMI</a:t>
          </a:r>
          <a:r>
            <a:rPr lang="it-IT" sz="1100"/>
            <a:t>.  </a:t>
          </a:r>
        </a:p>
        <a:p>
          <a:r>
            <a:rPr lang="it-IT" sz="1100"/>
            <a:t>PUNIZIONI:</a:t>
          </a:r>
          <a:r>
            <a:rPr lang="it-IT" sz="1100" baseline="0"/>
            <a:t>  MALLO/GIMMI - VENTU</a:t>
          </a:r>
          <a:endParaRPr lang="it-IT" sz="1100"/>
        </a:p>
        <a:p>
          <a:r>
            <a:rPr lang="it-IT" sz="1100"/>
            <a:t>DIFFIDATI: </a:t>
          </a:r>
          <a:r>
            <a:rPr lang="it-IT" sz="1100" b="1"/>
            <a:t> GUERRO </a:t>
          </a:r>
          <a:r>
            <a:rPr lang="it-IT" sz="1100" b="0"/>
            <a:t>- </a:t>
          </a:r>
          <a:r>
            <a:rPr lang="it-IT" sz="1100" b="1"/>
            <a:t>FRANZ</a:t>
          </a:r>
          <a:r>
            <a:rPr lang="it-IT" sz="1100" b="0"/>
            <a:t> - BORGHI</a:t>
          </a:r>
          <a:r>
            <a:rPr lang="it-IT" sz="1100" b="1"/>
            <a:t> </a:t>
          </a:r>
          <a:r>
            <a:rPr lang="it-IT" sz="1100"/>
            <a:t>- </a:t>
          </a:r>
          <a:r>
            <a:rPr lang="it-IT" sz="1100" b="1"/>
            <a:t>GIMMI</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112</xdr:row>
      <xdr:rowOff>76200</xdr:rowOff>
    </xdr:to>
    <xdr:sp macro="" textlink="">
      <xdr:nvSpPr>
        <xdr:cNvPr id="2" name="CasellaDiTesto 1"/>
        <xdr:cNvSpPr txBox="1"/>
      </xdr:nvSpPr>
      <xdr:spPr>
        <a:xfrm>
          <a:off x="47625" y="380998"/>
          <a:ext cx="5153025" cy="17849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SERVONO SOLO TRE PUNTI PER IL SECONDO POSTO  MATEMATICO CHE CI PERMETTEREBBE DI ANDARE SUBITO AGLI OTTAVI. </a:t>
          </a:r>
          <a:r>
            <a:rPr lang="it-IT" sz="1100" b="1" cap="small" baseline="0">
              <a:solidFill>
                <a:schemeClr val="dk1"/>
              </a:solidFill>
              <a:latin typeface="+mn-lt"/>
              <a:ea typeface="+mn-ea"/>
              <a:cs typeface="+mn-cs"/>
            </a:rPr>
            <a:t>CHIUDIAMO IL DISCORSO OGGI</a:t>
          </a:r>
          <a:r>
            <a:rPr lang="it-IT" sz="1100" cap="small" baseline="0">
              <a:solidFill>
                <a:schemeClr val="dk1"/>
              </a:solidFill>
              <a:latin typeface="+mn-lt"/>
              <a:ea typeface="+mn-ea"/>
              <a:cs typeface="+mn-cs"/>
            </a:rPr>
            <a:t>. E AFFRONTIAMO LE PROSSIME DUE PARTITE IN SCIOLTEZZA.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SITUAZIONI DA CONSIDERARE SEMPRE:</a:t>
          </a:r>
        </a:p>
        <a:p>
          <a:r>
            <a:rPr lang="it-IT" sz="1100" cap="small" baseline="0">
              <a:solidFill>
                <a:schemeClr val="dk1"/>
              </a:solidFill>
              <a:latin typeface="+mn-lt"/>
              <a:ea typeface="+mn-ea"/>
              <a:cs typeface="+mn-cs"/>
            </a:rPr>
            <a:t>- COME SEMPRE </a:t>
          </a:r>
          <a:r>
            <a:rPr lang="it-IT" sz="1100" b="1" cap="small" baseline="0">
              <a:solidFill>
                <a:schemeClr val="dk1"/>
              </a:solidFill>
              <a:latin typeface="+mn-lt"/>
              <a:ea typeface="+mn-ea"/>
              <a:cs typeface="+mn-cs"/>
            </a:rPr>
            <a:t>L'APPROCCIO</a:t>
          </a:r>
          <a:r>
            <a:rPr lang="it-IT" sz="1100" cap="small" baseline="0">
              <a:solidFill>
                <a:schemeClr val="dk1"/>
              </a:solidFill>
              <a:latin typeface="+mn-lt"/>
              <a:ea typeface="+mn-ea"/>
              <a:cs typeface="+mn-cs"/>
            </a:rPr>
            <a:t>. SUBITO CATTIVI E CONCENTRATI. FACCIAMOGLI CAPIRE CHE COSA SIAMOVENUTI A FARE. NON REGALIAMO MINUTI AGLI AVVERSARI.</a:t>
          </a:r>
        </a:p>
        <a:p>
          <a:r>
            <a:rPr lang="it-IT" sz="1100" cap="small" baseline="0">
              <a:solidFill>
                <a:schemeClr val="dk1"/>
              </a:solidFill>
              <a:latin typeface="+mn-lt"/>
              <a:ea typeface="+mn-ea"/>
              <a:cs typeface="+mn-cs"/>
            </a:rPr>
            <a:t>- ELIMINARE I </a:t>
          </a:r>
          <a:r>
            <a:rPr lang="it-IT" sz="1100" b="1" cap="small" baseline="0">
              <a:solidFill>
                <a:schemeClr val="dk1"/>
              </a:solidFill>
              <a:latin typeface="+mn-lt"/>
              <a:ea typeface="+mn-ea"/>
              <a:cs typeface="+mn-cs"/>
            </a:rPr>
            <a:t>CALI DI CONCENTRAZIONE</a:t>
          </a:r>
          <a:r>
            <a:rPr lang="it-IT" sz="1100" cap="small" baseline="0">
              <a:solidFill>
                <a:schemeClr val="dk1"/>
              </a:solidFill>
              <a:latin typeface="+mn-lt"/>
              <a:ea typeface="+mn-ea"/>
              <a:cs typeface="+mn-cs"/>
            </a:rPr>
            <a:t>:  MARTEDI' ABBIAMO AVUTO UNA RICADUTA DOPO IL GOL DEL VANTAGGIO: E' TUTTA QUESTIONE DI TESTA RAGAZZI. NON ABBIAMO PAURA DI GIOCARE AL PALLONE....RISCHIAMO DI RIMETTERE IN PARTITA SQUADRE CHE NON SE LO MERITANO. </a:t>
          </a:r>
        </a:p>
        <a:p>
          <a:r>
            <a:rPr lang="it-IT" sz="1100" cap="small" baseline="0">
              <a:solidFill>
                <a:schemeClr val="dk1"/>
              </a:solidFill>
              <a:latin typeface="+mn-lt"/>
              <a:ea typeface="+mn-ea"/>
              <a:cs typeface="+mn-cs"/>
            </a:rPr>
            <a:t>- GESTIONE DEI </a:t>
          </a:r>
          <a:r>
            <a:rPr lang="it-IT" sz="1100" b="1" cap="small" baseline="0">
              <a:solidFill>
                <a:schemeClr val="dk1"/>
              </a:solidFill>
              <a:latin typeface="+mn-lt"/>
              <a:ea typeface="+mn-ea"/>
              <a:cs typeface="+mn-cs"/>
            </a:rPr>
            <a:t>TEMPI DI GIOCO</a:t>
          </a:r>
          <a:r>
            <a:rPr lang="it-IT" sz="1100" cap="small" baseline="0">
              <a:solidFill>
                <a:schemeClr val="dk1"/>
              </a:solidFill>
              <a:latin typeface="+mn-lt"/>
              <a:ea typeface="+mn-ea"/>
              <a:cs typeface="+mn-cs"/>
            </a:rPr>
            <a:t>. LA PARTITA E' LUNGA, USIAMO LA TESTA SE CI CAPITERA' DI ESSERE IN VANTAGGIO, PRENDIAMOCI IL TEMPO PER LE RIMESSE LATERALI E LE PUNIZIONI, GESTIAMO LA PALLA. NON ANDIAMO SEMPRE COL TURBO ATTACCATO. </a:t>
          </a:r>
          <a:endParaRPr lang="it-IT"/>
        </a:p>
        <a:p>
          <a:pPr eaLnBrk="1" fontAlgn="auto" latinLnBrk="0" hangingPunct="1"/>
          <a:r>
            <a:rPr lang="it-IT" sz="1100" cap="small" baseline="0">
              <a:solidFill>
                <a:schemeClr val="dk1"/>
              </a:solidFill>
              <a:latin typeface="+mn-lt"/>
              <a:ea typeface="+mn-ea"/>
              <a:cs typeface="+mn-cs"/>
            </a:rPr>
            <a:t>-</a:t>
          </a:r>
          <a:r>
            <a:rPr lang="it-IT" sz="1100" b="1" cap="small" baseline="0">
              <a:solidFill>
                <a:schemeClr val="dk1"/>
              </a:solidFill>
              <a:latin typeface="+mn-lt"/>
              <a:ea typeface="+mn-ea"/>
              <a:cs typeface="+mn-cs"/>
            </a:rPr>
            <a:t>PIU' FURBIZIA</a:t>
          </a:r>
          <a:r>
            <a:rPr lang="it-IT" sz="1100" cap="small" baseline="0">
              <a:solidFill>
                <a:schemeClr val="dk1"/>
              </a:solidFill>
              <a:latin typeface="+mn-lt"/>
              <a:ea typeface="+mn-ea"/>
              <a:cs typeface="+mn-cs"/>
            </a:rPr>
            <a:t>: ABITUIAMOCI A CASCARE SE TOCCATI, DAVANTI DIFENDIAMO PALLA E FACCIAMO RESPIRARE DIETRO LA RETROGUARDIA. </a:t>
          </a:r>
        </a:p>
        <a:p>
          <a:pPr eaLnBrk="1" fontAlgn="auto" latinLnBrk="0" hangingPunct="1"/>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PIU'CROSS</a:t>
          </a:r>
          <a:r>
            <a:rPr lang="it-IT" sz="1100" cap="small" baseline="0">
              <a:solidFill>
                <a:schemeClr val="dk1"/>
              </a:solidFill>
              <a:latin typeface="+mn-lt"/>
              <a:ea typeface="+mn-ea"/>
              <a:cs typeface="+mn-cs"/>
            </a:rPr>
            <a:t>:  ABI L'ANNO SCORSO ARRIVAVANO CROSS DAL FONDO E SEGNAVAMO MOLTO. IL CROSS, LA PALLA ALTA IN MEZZO, COSTITUISCE IL PERICOLO MAGGIORE PER LE DIFESE. </a:t>
          </a:r>
          <a:endParaRPr lang="it-IT" sz="1100" b="1" cap="small" baseline="0">
            <a:solidFill>
              <a:schemeClr val="dk1"/>
            </a:solidFill>
            <a:latin typeface="+mn-lt"/>
            <a:ea typeface="+mn-ea"/>
            <a:cs typeface="+mn-cs"/>
          </a:endParaRPr>
        </a:p>
        <a:p>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DISTANZE FRA I REPARTI </a:t>
          </a:r>
          <a:r>
            <a:rPr lang="it-IT" sz="1100" cap="small" baseline="0">
              <a:solidFill>
                <a:schemeClr val="dk1"/>
              </a:solidFill>
              <a:latin typeface="+mn-lt"/>
              <a:ea typeface="+mn-ea"/>
              <a:cs typeface="+mn-cs"/>
            </a:rPr>
            <a:t>COME SEMPRE... </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GIRO PALLA VELOCE</a:t>
          </a:r>
          <a:r>
            <a:rPr lang="it-IT" sz="1100" cap="small" baseline="0">
              <a:solidFill>
                <a:schemeClr val="dk1"/>
              </a:solidFill>
              <a:latin typeface="+mn-lt"/>
              <a:ea typeface="+mn-ea"/>
              <a:cs typeface="+mn-cs"/>
            </a:rPr>
            <a:t>, NON ADDORMENTIAMOCI CON LA PALLA FRA I PIEDI OK? </a:t>
          </a:r>
          <a:endParaRPr lang="it-IT" sz="1100" cap="small">
            <a:solidFill>
              <a:schemeClr val="dk1"/>
            </a:solidFill>
            <a:latin typeface="+mn-lt"/>
            <a:ea typeface="+mn-ea"/>
            <a:cs typeface="+mn-cs"/>
          </a:endParaRP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MAURI</a:t>
          </a:r>
          <a:r>
            <a:rPr lang="it-IT" sz="1100" cap="small" baseline="0">
              <a:solidFill>
                <a:schemeClr val="dk1"/>
              </a:solidFill>
              <a:latin typeface="+mn-lt"/>
              <a:ea typeface="+mn-ea"/>
              <a:cs typeface="+mn-cs"/>
            </a:rPr>
            <a:t> IN MARCATURA, BREVO</a:t>
          </a:r>
          <a:r>
            <a:rPr lang="it-IT" sz="1100" cap="small">
              <a:solidFill>
                <a:schemeClr val="dk1"/>
              </a:solidFill>
              <a:latin typeface="+mn-lt"/>
              <a:ea typeface="+mn-ea"/>
              <a:cs typeface="+mn-cs"/>
            </a:rPr>
            <a:t> TU TI STACCHI UN PO’ DIETRO E COMANDI TU. QUANDO POSSIBILE PARTIAMO CON LA PALLA DAGLI ESTERNI E</a:t>
          </a:r>
          <a:r>
            <a:rPr lang="it-IT" sz="1100" cap="small" baseline="0">
              <a:solidFill>
                <a:schemeClr val="dk1"/>
              </a:solidFill>
              <a:latin typeface="+mn-lt"/>
              <a:ea typeface="+mn-ea"/>
              <a:cs typeface="+mn-cs"/>
            </a:rPr>
            <a:t> SCARICO </a:t>
          </a:r>
          <a:r>
            <a:rPr lang="it-IT" sz="1100" cap="small">
              <a:solidFill>
                <a:schemeClr val="dk1"/>
              </a:solidFill>
              <a:latin typeface="+mn-lt"/>
              <a:ea typeface="+mn-ea"/>
              <a:cs typeface="+mn-cs"/>
            </a:rPr>
            <a:t>AL CENTRALE DI CENTROCAMPO  O ALL'ESTERNO</a:t>
          </a:r>
          <a:r>
            <a:rPr lang="it-IT" sz="1100" cap="small" baseline="0">
              <a:solidFill>
                <a:schemeClr val="dk1"/>
              </a:solidFill>
              <a:latin typeface="+mn-lt"/>
              <a:ea typeface="+mn-ea"/>
              <a:cs typeface="+mn-cs"/>
            </a:rPr>
            <a:t> ALTO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CHIARO? SU UN CAMPO COSI’ GRANDE UN ECCESSIVO SPAZIO TRA I REPARTI EQUIVALE A PRENDERE SEMPRE DELLE SITUAZIONI DI CONTROPIEDE.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DIFENDIAMO 10 METRI FUORI AREA, NON TROPPO BASSI .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VITTO IN CABINA DI REGIA CON ______ E GUERRO INTERNI, VITTO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MUOVITI  IN ORIZZONTALE E NON IN VERTICALE. </a:t>
          </a:r>
          <a:r>
            <a:rPr lang="it-IT" sz="1100" b="0" cap="small" baseline="0">
              <a:solidFill>
                <a:schemeClr val="dk1"/>
              </a:solidFill>
              <a:latin typeface="+mn-lt"/>
              <a:ea typeface="+mn-ea"/>
              <a:cs typeface="+mn-cs"/>
            </a:rPr>
            <a:t>SE NON RESTIAMO IN POSIZIONE TUTTA LA SQUADRA NE RISENTE.</a:t>
          </a: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E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endParaRPr lang="it-IT" sz="1100" b="1" cap="small">
            <a:solidFill>
              <a:schemeClr val="dk1"/>
            </a:solidFill>
            <a:latin typeface="+mn-lt"/>
            <a:ea typeface="+mn-ea"/>
            <a:cs typeface="+mn-cs"/>
          </a:endParaRPr>
        </a:p>
        <a:p>
          <a:r>
            <a:rPr lang="it-IT" sz="1100" b="0" cap="small">
              <a:solidFill>
                <a:schemeClr val="dk1"/>
              </a:solidFill>
              <a:latin typeface="+mn-lt"/>
              <a:ea typeface="+mn-ea"/>
              <a:cs typeface="+mn-cs"/>
            </a:rPr>
            <a:t>LA PALLA POCO IN MEZZO</a:t>
          </a:r>
          <a:r>
            <a:rPr lang="it-IT" sz="1100" b="0" cap="small" baseline="0">
              <a:solidFill>
                <a:schemeClr val="dk1"/>
              </a:solidFill>
              <a:latin typeface="+mn-lt"/>
              <a:ea typeface="+mn-ea"/>
              <a:cs typeface="+mn-cs"/>
            </a:rPr>
            <a:t> AI PIEDI VITTO, DEVI ESSERE PIU' VELOCE NEL CAPIRE COSA FARE</a:t>
          </a:r>
          <a:r>
            <a:rPr lang="it-IT" sz="1100" b="1" cap="small" baseline="0">
              <a:solidFill>
                <a:schemeClr val="dk1"/>
              </a:solidFill>
              <a:latin typeface="+mn-lt"/>
              <a:ea typeface="+mn-ea"/>
              <a:cs typeface="+mn-cs"/>
            </a:rPr>
            <a:t>. 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________ TI VOGLIO DINAMICO. DA TE VOGLIO POSSIBILMENTE DUE COSE: CI SERVE L'ULTIMO PASSAGGIO, L'IMBECCATA PER LE PUNTE, IL TIRO. NON DARE PUNTI DI RIFERIMENTO  CERCA DI STARE IN MOVIMENTO E CERCA LO SPAZIO PER L'INSERIMENTO PARTENDO DA DIETRO. COME MOVIMENTO CE L'HAI...DEVI MUOVERTI TRA LE LINEE E SVARIARE A DESTRA E SINISTRA. CERCA DI FARTI TROVARE  SMARCATO E QUANDO SEI IN POSSESSO VERTICALIZZA PER LE PUNTE. PERO' VOGLIO </a:t>
          </a:r>
          <a:r>
            <a:rPr lang="it-IT" sz="1100" b="1" cap="small" baseline="0">
              <a:solidFill>
                <a:schemeClr val="dk1"/>
              </a:solidFill>
              <a:latin typeface="+mn-lt"/>
              <a:ea typeface="+mn-ea"/>
              <a:cs typeface="+mn-cs"/>
            </a:rPr>
            <a:t>IN FASE DI NON POSSESSO SEMPRE UN OCCHIO AL CENTROCAMPO E ALLA COPERTURA OK</a:t>
          </a:r>
          <a:r>
            <a:rPr lang="it-IT" sz="1100" cap="small" baseline="0">
              <a:solidFill>
                <a:schemeClr val="dk1"/>
              </a:solidFill>
              <a:latin typeface="+mn-lt"/>
              <a:ea typeface="+mn-ea"/>
              <a:cs typeface="+mn-cs"/>
            </a:rPr>
            <a:t>?  HAI LA CORSA PER FARLO. SUI CALCI D'ANGOLO A SFAVORE RIENTRI SEMPRE IN MARCATURA.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CON MALLO E VENTU. VOGLIO SACRIFICIO DA ENTRAMBE. MOVIMENTO SENZA LA PALLA E SEMPRE COLLEGATI CON LA TESTA. DIAMO SOLUZIONI DI GIOCO AI CENTROCAMPISTI.</a:t>
          </a:r>
          <a:r>
            <a:rPr lang="it-IT" sz="1100" cap="small">
              <a:solidFill>
                <a:schemeClr val="dk1"/>
              </a:solidFill>
              <a:latin typeface="+mn-lt"/>
              <a:ea typeface="+mn-ea"/>
              <a:cs typeface="+mn-cs"/>
            </a:rPr>
            <a:t> A TURNO VENITE INCONTRO AL CENTROCAMPISTA X GIOCARE IL PALLONE CON LUI. VOGLIO DA ENTRAMBE IL LAVORO SPORCO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TIRATEVI DIETRO IL LORO DIFENSORE QUANDO VENITE INCONTRO A RICEVERE PALLA. COSI’ FACENDO CRATE SPAZIO AL</a:t>
          </a:r>
          <a:r>
            <a:rPr lang="it-IT" sz="1100" cap="small" baseline="0">
              <a:solidFill>
                <a:schemeClr val="dk1"/>
              </a:solidFill>
              <a:latin typeface="+mn-lt"/>
              <a:ea typeface="+mn-ea"/>
              <a:cs typeface="+mn-cs"/>
            </a:rPr>
            <a:t> TREQUARTISTA</a:t>
          </a:r>
          <a:r>
            <a:rPr lang="it-IT" sz="1100" cap="small">
              <a:solidFill>
                <a:schemeClr val="dk1"/>
              </a:solidFill>
              <a:latin typeface="+mn-lt"/>
              <a:ea typeface="+mn-ea"/>
              <a:cs typeface="+mn-cs"/>
            </a:rPr>
            <a:t> ED AGLI EVENTUALI INSERIMENTI DEI CENTROCAMPISTI.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VENTU</a:t>
          </a:r>
          <a:r>
            <a:rPr lang="it-IT" sz="1100" baseline="0"/>
            <a:t>/VITTO - GIMMI</a:t>
          </a:r>
          <a:r>
            <a:rPr lang="it-IT" sz="1100"/>
            <a:t>.  </a:t>
          </a:r>
        </a:p>
        <a:p>
          <a:r>
            <a:rPr lang="it-IT" sz="1100"/>
            <a:t>PUNIZIONI:</a:t>
          </a:r>
          <a:r>
            <a:rPr lang="it-IT" sz="1100" baseline="0"/>
            <a:t>  MALLO/GIMMI - VENTU</a:t>
          </a:r>
          <a:endParaRPr lang="it-IT" sz="1100"/>
        </a:p>
        <a:p>
          <a:r>
            <a:rPr lang="it-IT" sz="1100"/>
            <a:t>DIFFIDATI: </a:t>
          </a:r>
          <a:r>
            <a:rPr lang="it-IT" sz="1100" b="1"/>
            <a:t> GUERRO </a:t>
          </a:r>
          <a:r>
            <a:rPr lang="it-IT" sz="1100" b="0"/>
            <a:t>- </a:t>
          </a:r>
          <a:r>
            <a:rPr lang="it-IT" sz="1100" b="1"/>
            <a:t>FRANZ</a:t>
          </a:r>
          <a:r>
            <a:rPr lang="it-IT" sz="1100" b="0"/>
            <a:t> - BORGHI</a:t>
          </a:r>
          <a:r>
            <a:rPr lang="it-IT" sz="1100" b="1"/>
            <a:t> </a:t>
          </a:r>
          <a:r>
            <a:rPr lang="it-IT" sz="1100"/>
            <a:t>- </a:t>
          </a:r>
          <a:r>
            <a:rPr lang="it-IT" sz="1100" b="1"/>
            <a:t>GIMMI - ROSSO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17</xdr:col>
      <xdr:colOff>123825</xdr:colOff>
      <xdr:row>32</xdr:row>
      <xdr:rowOff>66675</xdr:rowOff>
    </xdr:to>
    <xdr:graphicFrame macro="">
      <xdr:nvGraphicFramePr>
        <xdr:cNvPr id="1060706"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33</xdr:row>
      <xdr:rowOff>0</xdr:rowOff>
    </xdr:from>
    <xdr:to>
      <xdr:col>17</xdr:col>
      <xdr:colOff>152400</xdr:colOff>
      <xdr:row>65</xdr:row>
      <xdr:rowOff>57150</xdr:rowOff>
    </xdr:to>
    <xdr:graphicFrame macro="">
      <xdr:nvGraphicFramePr>
        <xdr:cNvPr id="1060707"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113</xdr:row>
      <xdr:rowOff>76200</xdr:rowOff>
    </xdr:to>
    <xdr:sp macro="" textlink="">
      <xdr:nvSpPr>
        <xdr:cNvPr id="2" name="CasellaDiTesto 1"/>
        <xdr:cNvSpPr txBox="1"/>
      </xdr:nvSpPr>
      <xdr:spPr>
        <a:xfrm>
          <a:off x="47625" y="380998"/>
          <a:ext cx="5153025" cy="18011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it-IT" sz="1100" b="1" cap="small" baseline="0">
              <a:solidFill>
                <a:schemeClr val="dk1"/>
              </a:solidFill>
              <a:latin typeface="+mn-lt"/>
              <a:ea typeface="+mn-ea"/>
              <a:cs typeface="+mn-cs"/>
            </a:rPr>
            <a:t>OGGI NON E' UNA PARTITA NORMALE, RAGAZZI, OGGI DOBBIAMO ESSERE PIU' CAZZUTI DI TUTTE LE ALTRE VOLTE, PIU' CONCENTRATI DI TUTTE LE ALTRE VOLTE, PIU' LUCIDI IN TUTTE LE SITUAZIONI DI GIOCO. </a:t>
          </a:r>
          <a:endParaRPr lang="it-IT"/>
        </a:p>
        <a:p>
          <a:r>
            <a:rPr lang="it-IT" sz="1100" cap="small" baseline="0">
              <a:solidFill>
                <a:schemeClr val="dk1"/>
              </a:solidFill>
              <a:latin typeface="+mn-lt"/>
              <a:ea typeface="+mn-ea"/>
              <a:cs typeface="+mn-cs"/>
            </a:rPr>
            <a:t>SIAMO ARRIVATI AL PRIMO CROCEVIA DELLA STAGIONE OGGI SARA' DENTRO O FUORI. E ANDARE AVANTI DIPENDE  SOLO DALLA VOGLIA DI SACRIFICIO DI CIASCUNO DI NOI. </a:t>
          </a:r>
        </a:p>
        <a:p>
          <a:r>
            <a:rPr lang="it-IT" sz="1100" cap="small" baseline="0">
              <a:solidFill>
                <a:schemeClr val="dk1"/>
              </a:solidFill>
              <a:latin typeface="+mn-lt"/>
              <a:ea typeface="+mn-ea"/>
              <a:cs typeface="+mn-cs"/>
            </a:rPr>
            <a:t>A FINE PARTITA NON VOGLIO AVERE NESSUN TIPO DI RIMPIANTO QUANDO RIENTREREMO NELLO SPOGLIATOIO:  E PER NON AVERE RIMPIANTI OGNUNO DOVRA' DARE TUTTO. OGGI BISOGNA METTERE SUL CAMPO TUTTO  QUELLO CHE ABBIAMO. DOBBIAMO DARE PIU' DI LORO. DOBBIAMO AVERE </a:t>
          </a:r>
          <a:r>
            <a:rPr lang="it-IT" sz="1100" b="1" cap="small" baseline="0">
              <a:solidFill>
                <a:schemeClr val="dk1"/>
              </a:solidFill>
              <a:latin typeface="+mn-lt"/>
              <a:ea typeface="+mn-ea"/>
              <a:cs typeface="+mn-cs"/>
            </a:rPr>
            <a:t>PIU' TESTA </a:t>
          </a:r>
          <a:r>
            <a:rPr lang="it-IT" sz="1100" cap="small" baseline="0">
              <a:solidFill>
                <a:schemeClr val="dk1"/>
              </a:solidFill>
              <a:latin typeface="+mn-lt"/>
              <a:ea typeface="+mn-ea"/>
              <a:cs typeface="+mn-cs"/>
            </a:rPr>
            <a:t>DI LORO, </a:t>
          </a:r>
          <a:r>
            <a:rPr lang="it-IT" sz="1100" b="1" cap="small" baseline="0">
              <a:solidFill>
                <a:schemeClr val="dk1"/>
              </a:solidFill>
              <a:latin typeface="+mn-lt"/>
              <a:ea typeface="+mn-ea"/>
              <a:cs typeface="+mn-cs"/>
            </a:rPr>
            <a:t>PIU' CATTIVERIA AGONISTICA </a:t>
          </a:r>
          <a:r>
            <a:rPr lang="it-IT" sz="1100" cap="small" baseline="0">
              <a:solidFill>
                <a:schemeClr val="dk1"/>
              </a:solidFill>
              <a:latin typeface="+mn-lt"/>
              <a:ea typeface="+mn-ea"/>
              <a:cs typeface="+mn-cs"/>
            </a:rPr>
            <a:t>SU OGNI PALLONE, </a:t>
          </a:r>
          <a:r>
            <a:rPr lang="it-IT" sz="1100" b="1" cap="small" baseline="0">
              <a:solidFill>
                <a:schemeClr val="dk1"/>
              </a:solidFill>
              <a:latin typeface="+mn-lt"/>
              <a:ea typeface="+mn-ea"/>
              <a:cs typeface="+mn-cs"/>
            </a:rPr>
            <a:t>PIU' PRECISIONE </a:t>
          </a:r>
          <a:r>
            <a:rPr lang="it-IT" sz="1100" cap="small" baseline="0">
              <a:solidFill>
                <a:schemeClr val="dk1"/>
              </a:solidFill>
              <a:latin typeface="+mn-lt"/>
              <a:ea typeface="+mn-ea"/>
              <a:cs typeface="+mn-cs"/>
            </a:rPr>
            <a:t>NEI PASSAGGI, </a:t>
          </a:r>
          <a:r>
            <a:rPr lang="it-IT" sz="1100" b="1" cap="small" baseline="0">
              <a:solidFill>
                <a:schemeClr val="dk1"/>
              </a:solidFill>
              <a:latin typeface="+mn-lt"/>
              <a:ea typeface="+mn-ea"/>
              <a:cs typeface="+mn-cs"/>
            </a:rPr>
            <a:t>PIU'</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VOGLIA  DI VINCERE</a:t>
          </a:r>
          <a:r>
            <a:rPr lang="it-IT" sz="1100" cap="small" baseline="0">
              <a:solidFill>
                <a:schemeClr val="dk1"/>
              </a:solidFill>
              <a:latin typeface="+mn-lt"/>
              <a:ea typeface="+mn-ea"/>
              <a:cs typeface="+mn-cs"/>
            </a:rPr>
            <a:t>. </a:t>
          </a:r>
        </a:p>
        <a:p>
          <a:r>
            <a:rPr lang="it-IT" sz="1100" b="1" cap="small" baseline="0">
              <a:solidFill>
                <a:schemeClr val="dk1"/>
              </a:solidFill>
              <a:latin typeface="+mn-lt"/>
              <a:ea typeface="+mn-ea"/>
              <a:cs typeface="+mn-cs"/>
            </a:rPr>
            <a:t>DOBBIAMO ESSERE PIU' SQUADRA DI LORO. </a:t>
          </a:r>
        </a:p>
        <a:p>
          <a:r>
            <a:rPr lang="it-IT" sz="1100" cap="small" baseline="0">
              <a:solidFill>
                <a:schemeClr val="dk1"/>
              </a:solidFill>
              <a:latin typeface="+mn-lt"/>
              <a:ea typeface="+mn-ea"/>
              <a:cs typeface="+mn-cs"/>
            </a:rPr>
            <a:t>METTIAMOCI AL SERVIZIO DEL COMPAGNO,  VI CHIEDO UNA COPERTURA IN PIU' QUANDO SERVE, IL PASSAGGIO A CHI E' MEGLIO POSIZIONATO...OGGI DOBBIAMO ANDARE OLTRE AL SINGOLO E PENSARE DA SQUADRA. </a:t>
          </a:r>
          <a:r>
            <a:rPr lang="it-IT" sz="1100" b="1" cap="small" baseline="0">
              <a:solidFill>
                <a:schemeClr val="dk1"/>
              </a:solidFill>
              <a:latin typeface="+mn-lt"/>
              <a:ea typeface="+mn-ea"/>
              <a:cs typeface="+mn-cs"/>
            </a:rPr>
            <a:t>OGGI L'INDIVIDUALITA' NON CONTA UNA SEGA. OGGI ESISTE SOLO LA SQUADRA. SE VOGLIAMO AVERE UNA POSSIBILITA' CE L'ABBIAMO COME COLLETTIVO. IN QUESTE PARTITE NON CI CAPITERANNO MOLTE OCCASIONI, QUELLE CHE CAPITANO VANNO SFRUTTATE. </a:t>
          </a:r>
        </a:p>
        <a:p>
          <a:r>
            <a:rPr lang="it-IT" sz="1100" b="1" cap="small" baseline="0">
              <a:solidFill>
                <a:schemeClr val="dk1"/>
              </a:solidFill>
              <a:latin typeface="+mn-lt"/>
              <a:ea typeface="+mn-ea"/>
              <a:cs typeface="+mn-cs"/>
            </a:rPr>
            <a:t>VERTICALIZZIAMO AL MOMENTO GIUSTO, SERVIAMOLA LA PUNTA  QUANDO CI FA IL MOVIMENTO. DOBBIAMO ESSERE LUCIDI IN OGNI SITUAZIONE.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SITUAZIONI DA CONSIDERARE OGGI:</a:t>
          </a:r>
        </a:p>
        <a:p>
          <a:r>
            <a:rPr lang="it-IT" sz="1100" b="1" cap="small" baseline="0">
              <a:solidFill>
                <a:schemeClr val="dk1"/>
              </a:solidFill>
              <a:latin typeface="+mn-lt"/>
              <a:ea typeface="+mn-ea"/>
              <a:cs typeface="+mn-cs"/>
            </a:rPr>
            <a:t>- QUESTI SONO UNA SQUADRA CHE HA UNA CERTA ETA'. POSSONO CALARE FISICAMENTE ALLA DISTANZA. FACCIAMOLI CORRERE RAGAZZI, BISOGNA CHE LA PALLA LA FACCIAMO GIRARE BENE E CHE LA TENIAMO TRA I PIEDI NOI.  SE RIUSCIAMO GESTIAMO NOI IL POSSESSO.</a:t>
          </a:r>
          <a:endParaRPr lang="it-IT" sz="1100" u="sng" cap="small" baseline="0">
            <a:solidFill>
              <a:schemeClr val="dk1"/>
            </a:solidFill>
            <a:latin typeface="+mn-lt"/>
            <a:ea typeface="+mn-ea"/>
            <a:cs typeface="+mn-cs"/>
          </a:endParaRPr>
        </a:p>
        <a:p>
          <a:r>
            <a:rPr lang="it-IT" sz="1100" cap="small" baseline="0">
              <a:solidFill>
                <a:schemeClr val="dk1"/>
              </a:solidFill>
              <a:latin typeface="+mn-lt"/>
              <a:ea typeface="+mn-ea"/>
              <a:cs typeface="+mn-cs"/>
            </a:rPr>
            <a:t>- VOGLIO UN BUON </a:t>
          </a:r>
          <a:r>
            <a:rPr lang="it-IT" sz="1100" b="1" cap="small" baseline="0">
              <a:solidFill>
                <a:schemeClr val="dk1"/>
              </a:solidFill>
              <a:latin typeface="+mn-lt"/>
              <a:ea typeface="+mn-ea"/>
              <a:cs typeface="+mn-cs"/>
            </a:rPr>
            <a:t>APPROCCIO</a:t>
          </a:r>
          <a:r>
            <a:rPr lang="it-IT" sz="1100" cap="small" baseline="0">
              <a:solidFill>
                <a:schemeClr val="dk1"/>
              </a:solidFill>
              <a:latin typeface="+mn-lt"/>
              <a:ea typeface="+mn-ea"/>
              <a:cs typeface="+mn-cs"/>
            </a:rPr>
            <a:t>. SUBITO CATTIVI E CONCENTRATI. NON REGALIAMO MINUTI AGLI AVVERSARI.</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LAMPADINA SEMPRE ACCESA</a:t>
          </a:r>
          <a:r>
            <a:rPr lang="it-IT" sz="1100" cap="small" baseline="0">
              <a:solidFill>
                <a:schemeClr val="dk1"/>
              </a:solidFill>
              <a:latin typeface="+mn-lt"/>
              <a:ea typeface="+mn-ea"/>
              <a:cs typeface="+mn-cs"/>
            </a:rPr>
            <a:t>:  STIAMO SEMPRE SUL PEZZO. SE CI RILASSIAMO, SE CI SPECCHIAMO, QUESTI CI FOTTONO. E QUESTO DEVE ESSERE CHIARO A TUTTI.</a:t>
          </a:r>
        </a:p>
        <a:p>
          <a:r>
            <a:rPr lang="it-IT" sz="1100" cap="small" baseline="0">
              <a:solidFill>
                <a:schemeClr val="dk1"/>
              </a:solidFill>
              <a:latin typeface="+mn-lt"/>
              <a:ea typeface="+mn-ea"/>
              <a:cs typeface="+mn-cs"/>
            </a:rPr>
            <a:t>- OGGI PIU' CHE MAI  LA GESTIONE DEI </a:t>
          </a:r>
          <a:r>
            <a:rPr lang="it-IT" sz="1100" b="1" cap="small" baseline="0">
              <a:solidFill>
                <a:schemeClr val="dk1"/>
              </a:solidFill>
              <a:latin typeface="+mn-lt"/>
              <a:ea typeface="+mn-ea"/>
              <a:cs typeface="+mn-cs"/>
            </a:rPr>
            <a:t>TEMPI DI GIOCO</a:t>
          </a:r>
          <a:r>
            <a:rPr lang="it-IT" sz="1100" cap="small" baseline="0">
              <a:solidFill>
                <a:schemeClr val="dk1"/>
              </a:solidFill>
              <a:latin typeface="+mn-lt"/>
              <a:ea typeface="+mn-ea"/>
              <a:cs typeface="+mn-cs"/>
            </a:rPr>
            <a:t>. LA PARTITA E' LUNGA, USIAMO LA TESTA SE CI CAPITERA' DI ESSERE IN VANTAGGIO, PRENDIAMOCI IL TEMPO PER LE RIMESSE LATERALI E LE PUNIZIONI.</a:t>
          </a:r>
          <a:endParaRPr lang="it-IT"/>
        </a:p>
        <a:p>
          <a:pPr eaLnBrk="1" fontAlgn="auto" latinLnBrk="0" hangingPunct="1"/>
          <a:r>
            <a:rPr lang="it-IT" sz="1100" cap="small" baseline="0">
              <a:solidFill>
                <a:schemeClr val="dk1"/>
              </a:solidFill>
              <a:latin typeface="+mn-lt"/>
              <a:ea typeface="+mn-ea"/>
              <a:cs typeface="+mn-cs"/>
            </a:rPr>
            <a:t>-</a:t>
          </a:r>
          <a:r>
            <a:rPr lang="it-IT" sz="1100" b="1" cap="small" baseline="0">
              <a:solidFill>
                <a:schemeClr val="dk1"/>
              </a:solidFill>
              <a:latin typeface="+mn-lt"/>
              <a:ea typeface="+mn-ea"/>
              <a:cs typeface="+mn-cs"/>
            </a:rPr>
            <a:t>FURBIZIA</a:t>
          </a:r>
          <a:r>
            <a:rPr lang="it-IT" sz="1100" cap="small" baseline="0">
              <a:solidFill>
                <a:schemeClr val="dk1"/>
              </a:solidFill>
              <a:latin typeface="+mn-lt"/>
              <a:ea typeface="+mn-ea"/>
              <a:cs typeface="+mn-cs"/>
            </a:rPr>
            <a:t>: ABITUIAMOCI A CASCARE SE TOCCATI, DAVANTI DIFENDIAMO PALLA E FACCIAMO RESPIRARE DIETRO LA RETROGUARDIA. PRENDIAMO PUNIZIONI.</a:t>
          </a:r>
        </a:p>
        <a:p>
          <a:pPr eaLnBrk="1" fontAlgn="auto" latinLnBrk="0" hangingPunct="1"/>
          <a:r>
            <a:rPr lang="it-IT" sz="1100" cap="small" baseline="0">
              <a:solidFill>
                <a:schemeClr val="dk1"/>
              </a:solidFill>
              <a:latin typeface="+mn-lt"/>
              <a:ea typeface="+mn-ea"/>
              <a:cs typeface="+mn-cs"/>
            </a:rPr>
            <a:t>-</a:t>
          </a:r>
          <a:r>
            <a:rPr lang="it-IT" sz="1100" b="1" cap="small" baseline="0">
              <a:solidFill>
                <a:schemeClr val="dk1"/>
              </a:solidFill>
              <a:latin typeface="+mn-lt"/>
              <a:ea typeface="+mn-ea"/>
              <a:cs typeface="+mn-cs"/>
            </a:rPr>
            <a:t>CROSS</a:t>
          </a:r>
          <a:r>
            <a:rPr lang="it-IT" sz="1100" cap="small" baseline="0">
              <a:solidFill>
                <a:schemeClr val="dk1"/>
              </a:solidFill>
              <a:latin typeface="+mn-lt"/>
              <a:ea typeface="+mn-ea"/>
              <a:cs typeface="+mn-cs"/>
            </a:rPr>
            <a:t>:  LA PALLA ALTA IN MEZZO, COSTITUISCE IL PERICOLO MAGGIORE PER LE DIFESE. </a:t>
          </a:r>
          <a:endParaRPr lang="it-IT"/>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DISTANZE FRA I REPARTI </a:t>
          </a:r>
          <a:r>
            <a:rPr lang="it-IT" sz="1100" cap="small" baseline="0">
              <a:solidFill>
                <a:schemeClr val="dk1"/>
              </a:solidFill>
              <a:latin typeface="+mn-lt"/>
              <a:ea typeface="+mn-ea"/>
              <a:cs typeface="+mn-cs"/>
            </a:rPr>
            <a:t>COME SEMPRE... IL TORELLI E' TIRANNO, LO SAPPIAMO CHE SE NON CI MUOVIAMO INSIEME SI RISCHIA DI LASCIARE TROPPO CAMPO LIBERO: GUARDIAMOCI SEMPRE ATTORNO E PROTEGGIAMO LA RETROGUARDIA.</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GIRO PALLA VELOCE</a:t>
          </a:r>
          <a:r>
            <a:rPr lang="it-IT" sz="1100" cap="small" baseline="0">
              <a:solidFill>
                <a:schemeClr val="dk1"/>
              </a:solidFill>
              <a:latin typeface="+mn-lt"/>
              <a:ea typeface="+mn-ea"/>
              <a:cs typeface="+mn-cs"/>
            </a:rPr>
            <a:t>, NON ADDORMENTIAMOCI CON LA PALLA FRA I PIEDI OK? </a:t>
          </a:r>
          <a:r>
            <a:rPr lang="it-IT" sz="1100" cap="small">
              <a:solidFill>
                <a:schemeClr val="dk1"/>
              </a:solidFill>
              <a:latin typeface="+mn-lt"/>
              <a:ea typeface="+mn-ea"/>
              <a:cs typeface="+mn-cs"/>
            </a:rPr>
            <a:t>IN UN CAMPO LARGO COME IL NOSTRO SE FATTO VELOCE IL GIRO PALLA PUO’ CREARE SUPERIORITA’.</a:t>
          </a:r>
        </a:p>
        <a:p>
          <a:pPr marL="0" marR="0" indent="0" defTabSz="914400" eaLnBrk="1" fontAlgn="auto" latinLnBrk="0" hangingPunct="1">
            <a:lnSpc>
              <a:spcPct val="100000"/>
            </a:lnSpc>
            <a:spcBef>
              <a:spcPts val="0"/>
            </a:spcBef>
            <a:spcAft>
              <a:spcPts val="0"/>
            </a:spcAft>
            <a:buClrTx/>
            <a:buSzTx/>
            <a:buFontTx/>
            <a:buNone/>
            <a:tabLst/>
            <a:defRPr/>
          </a:pPr>
          <a:r>
            <a:rPr lang="it-IT" sz="1100" b="1" cap="small" baseline="0">
              <a:solidFill>
                <a:schemeClr val="dk1"/>
              </a:solidFill>
              <a:latin typeface="+mn-lt"/>
              <a:ea typeface="+mn-ea"/>
              <a:cs typeface="+mn-cs"/>
            </a:rPr>
            <a:t>E RICORDIAMOCI CHE LE PARTITE SUL NOSTRO CAMPO SI APRONO E SI VINCONO SOPRATTUTTO NELLA RIPRESA. LO SAPPIAMO. NELLA RIPRESA LORO CALERANNO E CI SARANNO PIU' SPAZI.  </a:t>
          </a:r>
          <a:endParaRPr lang="it-IT"/>
        </a:p>
        <a:p>
          <a:endParaRPr lang="it-IT" sz="1100"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1100" u="sng" cap="small" baseline="0">
              <a:solidFill>
                <a:schemeClr val="dk1"/>
              </a:solidFill>
              <a:latin typeface="+mn-lt"/>
              <a:ea typeface="+mn-ea"/>
              <a:cs typeface="+mn-cs"/>
            </a:rPr>
            <a:t>FORMAZIONE : </a:t>
          </a:r>
          <a:r>
            <a:rPr lang="it-IT" sz="1100" cap="small" baseline="0">
              <a:solidFill>
                <a:schemeClr val="dk1"/>
              </a:solidFill>
              <a:latin typeface="+mn-lt"/>
              <a:ea typeface="+mn-ea"/>
              <a:cs typeface="+mn-cs"/>
            </a:rPr>
            <a:t>ROSSO - FRANZ, BREVO, MAURI, ABI - FABIO - BULGA , GUERRO - VENTU - BREV, MONTI.</a:t>
          </a:r>
          <a:endParaRPr lang="it-IT" sz="1100" u="sng" cap="small" baseline="0">
            <a:solidFill>
              <a:schemeClr val="dk1"/>
            </a:solidFill>
            <a:latin typeface="+mn-lt"/>
            <a:ea typeface="+mn-ea"/>
            <a:cs typeface="+mn-cs"/>
          </a:endParaRP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COME AL SOLITO MAURI</a:t>
          </a:r>
          <a:r>
            <a:rPr lang="it-IT" sz="1100" cap="small" baseline="0">
              <a:solidFill>
                <a:schemeClr val="dk1"/>
              </a:solidFill>
              <a:latin typeface="+mn-lt"/>
              <a:ea typeface="+mn-ea"/>
              <a:cs typeface="+mn-cs"/>
            </a:rPr>
            <a:t> IN MARCATURA, BREVO</a:t>
          </a:r>
          <a:r>
            <a:rPr lang="it-IT" sz="1100" cap="small">
              <a:solidFill>
                <a:schemeClr val="dk1"/>
              </a:solidFill>
              <a:latin typeface="+mn-lt"/>
              <a:ea typeface="+mn-ea"/>
              <a:cs typeface="+mn-cs"/>
            </a:rPr>
            <a:t> TU TI STACCHI UN PO’ DIETRO E COMANDI TU. QUANDO POSSIBILE PARTIAMO CON LA PALLA DAGLI ESTERNI E</a:t>
          </a:r>
          <a:r>
            <a:rPr lang="it-IT" sz="1100" cap="small" baseline="0">
              <a:solidFill>
                <a:schemeClr val="dk1"/>
              </a:solidFill>
              <a:latin typeface="+mn-lt"/>
              <a:ea typeface="+mn-ea"/>
              <a:cs typeface="+mn-cs"/>
            </a:rPr>
            <a:t> SCARICO </a:t>
          </a:r>
          <a:r>
            <a:rPr lang="it-IT" sz="1100" cap="small">
              <a:solidFill>
                <a:schemeClr val="dk1"/>
              </a:solidFill>
              <a:latin typeface="+mn-lt"/>
              <a:ea typeface="+mn-ea"/>
              <a:cs typeface="+mn-cs"/>
            </a:rPr>
            <a:t>AL CENTRALE DI CENTROCAMPO .</a:t>
          </a:r>
          <a:r>
            <a:rPr lang="it-IT" sz="1100" cap="small" baseline="0">
              <a:solidFill>
                <a:schemeClr val="dk1"/>
              </a:solidFill>
              <a:latin typeface="+mn-lt"/>
              <a:ea typeface="+mn-ea"/>
              <a:cs typeface="+mn-cs"/>
            </a:rPr>
            <a:t> </a:t>
          </a:r>
          <a:r>
            <a:rPr lang="it-IT" sz="1100" b="1" cap="small">
              <a:solidFill>
                <a:schemeClr val="dk1"/>
              </a:solidFill>
              <a:latin typeface="+mn-lt"/>
              <a:ea typeface="+mn-ea"/>
              <a:cs typeface="+mn-cs"/>
            </a:rPr>
            <a:t>VOGLIO LA SQUADRA CORTA</a:t>
          </a:r>
          <a:r>
            <a:rPr lang="it-IT" sz="1100" cap="small">
              <a:solidFill>
                <a:schemeClr val="dk1"/>
              </a:solidFill>
              <a:latin typeface="+mn-lt"/>
              <a:ea typeface="+mn-ea"/>
              <a:cs typeface="+mn-cs"/>
            </a:rPr>
            <a:t>,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CHIARO? SU UN CAMPO COSI’ GRANDE UN ECCESSIVO SPAZIO TRA I REPARTI EQUIVALE A PRENDERE SEMPRE DELLE SITUAZIONI DI CONTROPIEDE.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DIFENDIAMO 10 METRI FUORI AREA, NON TROPPO BASSI .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RIENTRA FABIONE IN CABINA DI REGIA CON BULGA E GUERRO INTERNI.</a:t>
          </a:r>
          <a:r>
            <a:rPr lang="it-IT" sz="1100" cap="small" baseline="0">
              <a:solidFill>
                <a:schemeClr val="dk1"/>
              </a:solidFill>
              <a:latin typeface="+mn-lt"/>
              <a:ea typeface="+mn-ea"/>
              <a:cs typeface="+mn-cs"/>
            </a:rPr>
            <a:t> CAP METTI ORDINE LI IN MEZZO DETTA I TEMPI GIUSTI TU. </a:t>
          </a:r>
          <a:r>
            <a:rPr lang="it-IT" sz="1100" b="1" cap="small" baseline="0">
              <a:solidFill>
                <a:schemeClr val="dk1"/>
              </a:solidFill>
              <a:latin typeface="+mn-lt"/>
              <a:ea typeface="+mn-ea"/>
              <a:cs typeface="+mn-cs"/>
            </a:rPr>
            <a:t> </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 I DUE INTERNI DEVONO FARE </a:t>
          </a:r>
          <a:r>
            <a:rPr lang="it-IT" sz="1100" cap="small" baseline="0">
              <a:solidFill>
                <a:schemeClr val="dk1"/>
              </a:solidFill>
              <a:latin typeface="+mn-lt"/>
              <a:ea typeface="+mn-ea"/>
              <a:cs typeface="+mn-cs"/>
            </a:rPr>
            <a:t>COPERTUURA E GIOCO E </a:t>
          </a:r>
          <a:r>
            <a:rPr lang="it-IT" sz="1100" cap="small">
              <a:solidFill>
                <a:schemeClr val="dk1"/>
              </a:solidFill>
              <a:latin typeface="+mn-lt"/>
              <a:ea typeface="+mn-ea"/>
              <a:cs typeface="+mn-cs"/>
            </a:rPr>
            <a:t>MUOVERSI CON INTELLIGENZA: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endParaRPr lang="it-IT" sz="1100" b="1" cap="small">
            <a:solidFill>
              <a:schemeClr val="dk1"/>
            </a:solidFill>
            <a:latin typeface="+mn-lt"/>
            <a:ea typeface="+mn-ea"/>
            <a:cs typeface="+mn-cs"/>
          </a:endParaRPr>
        </a:p>
        <a:p>
          <a:r>
            <a:rPr lang="it-IT" sz="1100" b="1" cap="small" baseline="0">
              <a:solidFill>
                <a:schemeClr val="dk1"/>
              </a:solidFill>
              <a:latin typeface="+mn-lt"/>
              <a:ea typeface="+mn-ea"/>
              <a:cs typeface="+mn-cs"/>
            </a:rPr>
            <a:t>IN CASA SFRUTTIAMO IL CAMPO.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INVENTIAMOCI COSE STRANE, NELLA SEMPLICITA' CI SONO LE COSE MIGLIORI. TRIANGOLO</a:t>
          </a:r>
          <a:r>
            <a:rPr lang="it-IT" sz="1100" cap="small" baseline="0">
              <a:solidFill>
                <a:schemeClr val="dk1"/>
              </a:solidFill>
              <a:latin typeface="+mn-lt"/>
              <a:ea typeface="+mn-ea"/>
              <a:cs typeface="+mn-cs"/>
            </a:rPr>
            <a:t> E VIA....</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VENTU, DINAMICO COME SEMPRE.  DOVRAI FARE UN LAVORO ENORME OGGI. DA TE VOGLIO POSSIBILMENTE DUE COSE: CI SERVE L'ULTIMO PASSAGGIO, L'IMBECCATA PER LE PUNTE, IL TIRO. NON DARE PUNTI DI RIFERIMENTO  CERCA DI STARE IN MOVIMENTO E CERCA LO SPAZIO PER L'INSERIMENTO PARTENDO DA DIETRO. COME MOVIMENTO CE L'HAI...DEVI MUOVERTI TRA LE LINEE E SVARIARE A DESTRA E SINISTRA. CERCA DI FARTI TROVARE  SMARCATO E QUANDO SEI IN POSSESSO VERTICALIZZA PER LE PUNTE. PERO' VOGLIO </a:t>
          </a:r>
          <a:r>
            <a:rPr lang="it-IT" sz="1100" b="1" cap="small" baseline="0">
              <a:solidFill>
                <a:schemeClr val="dk1"/>
              </a:solidFill>
              <a:latin typeface="+mn-lt"/>
              <a:ea typeface="+mn-ea"/>
              <a:cs typeface="+mn-cs"/>
            </a:rPr>
            <a:t>IN FASE DI NON POSSESSO SEMPRE UN OCCHIO AL CENTROCAMPO E ALLA COPERTURA OK</a:t>
          </a:r>
          <a:r>
            <a:rPr lang="it-IT" sz="1100" cap="small" baseline="0">
              <a:solidFill>
                <a:schemeClr val="dk1"/>
              </a:solidFill>
              <a:latin typeface="+mn-lt"/>
              <a:ea typeface="+mn-ea"/>
              <a:cs typeface="+mn-cs"/>
            </a:rPr>
            <a:t>?  HAI LA CORSA PER FARLO. SUI CALCI D'ANGOLO A SFAVORE RIENTRI SEMPRE IN MARCATURA.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BREV E MONTI. VOGLIO SACRIFICIO DA ENTRAMBE. MOVIMENTO SENZA LA PALLA E SEMPRE COLLEGATI CON LA TESTA. DIAMO SOLUZIONI DI GIOCO AI CENTROCAMPISTI.</a:t>
          </a:r>
          <a:r>
            <a:rPr lang="it-IT" sz="1100" cap="small">
              <a:solidFill>
                <a:schemeClr val="dk1"/>
              </a:solidFill>
              <a:latin typeface="+mn-lt"/>
              <a:ea typeface="+mn-ea"/>
              <a:cs typeface="+mn-cs"/>
            </a:rPr>
            <a:t> A TURNO VENITE INCONTRO AL CENTROCAMPISTA X GIOCARE IL PALLONE CON LUI. VOGLIO DA ENTRAMBE IL LAVORO SPORCO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TIRATEVI DIETRO IL LORO DIFENSORE QUANDO VENITE INCONTRO A RICEVERE PALLA. COSI’ FACENDO CRATE SPAZIO AL BULGA ED AGLI EVENTUALI INSERIMENTI DEI CENTROCAMPISTI.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a:t>
          </a:r>
          <a:endParaRPr lang="it-IT" sz="1100" cap="small">
            <a:solidFill>
              <a:schemeClr val="dk1"/>
            </a:solidFill>
            <a:latin typeface="+mn-lt"/>
            <a:ea typeface="+mn-ea"/>
            <a:cs typeface="+mn-cs"/>
          </a:endParaRPr>
        </a:p>
        <a:p>
          <a:endParaRPr lang="it-IT" sz="1100" cap="small">
            <a:solidFill>
              <a:schemeClr val="dk1"/>
            </a:solidFill>
            <a:latin typeface="+mn-lt"/>
            <a:ea typeface="+mn-ea"/>
            <a:cs typeface="+mn-cs"/>
          </a:endParaRPr>
        </a:p>
        <a:p>
          <a:r>
            <a:rPr lang="it-IT" sz="1100" cap="small" baseline="0">
              <a:solidFill>
                <a:schemeClr val="dk1"/>
              </a:solidFill>
              <a:latin typeface="+mn-lt"/>
              <a:ea typeface="+mn-ea"/>
              <a:cs typeface="+mn-cs"/>
            </a:rPr>
            <a:t>SOLO INSIEME POSSIAMO ANDARE AVANTI. LOTTARE SU OGNI PALLA . MASSIMA ATTENZIONE. PER VINCERE SERVE CHE OGNUNO DI NOI FACCIA AL MEGLIO IL SUO  RUOLO CERCANDO DI AIUTARE IL COMPAGNO. SE GIOCHIAMO DI SQUADRA CE LA FACCIAMO</a:t>
          </a:r>
          <a:endParaRPr lang="it-IT" sz="1100" cap="small">
            <a:solidFill>
              <a:schemeClr val="dk1"/>
            </a:solidFill>
            <a:latin typeface="+mn-lt"/>
            <a:ea typeface="+mn-ea"/>
            <a:cs typeface="+mn-cs"/>
          </a:endParaRPr>
        </a:p>
        <a:p>
          <a:endParaRPr lang="it-IT" sz="1100" cap="small">
            <a:solidFill>
              <a:schemeClr val="dk1"/>
            </a:solidFill>
            <a:latin typeface="+mn-lt"/>
            <a:ea typeface="+mn-ea"/>
            <a:cs typeface="+mn-cs"/>
          </a:endParaRPr>
        </a:p>
        <a:p>
          <a:r>
            <a:rPr lang="it-IT" sz="1100"/>
            <a:t>RIGORI:  VENTU</a:t>
          </a:r>
          <a:r>
            <a:rPr lang="it-IT" sz="1100" baseline="0"/>
            <a:t> </a:t>
          </a:r>
          <a:r>
            <a:rPr lang="it-IT" sz="1100"/>
            <a:t>.  </a:t>
          </a:r>
        </a:p>
        <a:p>
          <a:r>
            <a:rPr lang="it-IT" sz="1100"/>
            <a:t>PUNIZIONI:</a:t>
          </a:r>
          <a:r>
            <a:rPr lang="it-IT" sz="1100" baseline="0"/>
            <a:t>  VENTU - FABIO - BULGA </a:t>
          </a:r>
        </a:p>
        <a:p>
          <a:endParaRPr lang="it-IT" sz="1100" baseline="0"/>
        </a:p>
        <a:p>
          <a:r>
            <a:rPr lang="it-IT" sz="1100" baseline="0"/>
            <a:t>CHIOSA: OGGI CI TENEVO A PORTARE IL MAGGIOR NUMERO DI PERSONE. A DIMOSTRAZIONE CHE  IL GRUPPO E' TUTTO: SE SIAMO ARRIVATI QUI E' MERITO DI TUTTI.  VEDIAMO L'ANDAMENTO DELLA PARTITA, MA NON E' DETTO CHE FARO' TUTTI I CAMBI A MIA DISPOSIZIONE.</a:t>
          </a:r>
          <a:endParaRPr lang="it-IT"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92</xdr:row>
      <xdr:rowOff>104775</xdr:rowOff>
    </xdr:to>
    <xdr:sp macro="" textlink="">
      <xdr:nvSpPr>
        <xdr:cNvPr id="2" name="CasellaDiTesto 1"/>
        <xdr:cNvSpPr txBox="1"/>
      </xdr:nvSpPr>
      <xdr:spPr>
        <a:xfrm>
          <a:off x="47625" y="380998"/>
          <a:ext cx="5153025" cy="14639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OGGI E' UN BUON BANCO DI PROVA PER I PLAY OFF. SECONDO POSTO AL SICURO, QUELLO CHE VI CHIEDO OGGI, DATO CHE NON ABBIAMO L'ASSILLO DEL RISULTATO, DI PROVARE A GIOCARE AL PALLONE. AVVERSARIO DI TUTTO RISPETTO, SONO PRIMI DEL GIRONE, MA RITENGO CHE NON ABBIANO NULLA IN PIU' DI NOI. QUESTO A MIO PARERE. </a:t>
          </a:r>
          <a:r>
            <a:rPr lang="it-IT" sz="1100" b="1" cap="small" baseline="0">
              <a:solidFill>
                <a:schemeClr val="dk1"/>
              </a:solidFill>
              <a:latin typeface="+mn-lt"/>
              <a:ea typeface="+mn-ea"/>
              <a:cs typeface="+mn-cs"/>
            </a:rPr>
            <a:t>CERCATE DI DIMOSTRARMI CHE NON MI SBAGLIO</a:t>
          </a:r>
          <a:r>
            <a:rPr lang="it-IT" sz="1100" cap="small" baseline="0">
              <a:solidFill>
                <a:schemeClr val="dk1"/>
              </a:solidFill>
              <a:latin typeface="+mn-lt"/>
              <a:ea typeface="+mn-ea"/>
              <a:cs typeface="+mn-cs"/>
            </a:rPr>
            <a:t>.  VEDIAMO DI DISPORCI BENE IN CAMPO E CERCARE DI GIOCARE  AL PALLONE CON VOGLIA E PRECISIONE E SOPRATTUTTO PER LA SQUADRA. ANCHE OGGI QUINDI DOBBIAMO TIRARE FUORI IL MEGLIO. </a:t>
          </a:r>
          <a:r>
            <a:rPr lang="it-IT" sz="1100" b="1" cap="small" baseline="0">
              <a:solidFill>
                <a:schemeClr val="dk1"/>
              </a:solidFill>
              <a:latin typeface="+mn-lt"/>
              <a:ea typeface="+mn-ea"/>
              <a:cs typeface="+mn-cs"/>
            </a:rPr>
            <a:t>ABITUIAMOCI A LOTTARE SU OGNI PALLA  E AD AVERE MASSIMA ATTENZIONE SEMPRE. SOLO COSI' RIUSCIREMO AD ELIMINARE LE SITUAZIONI CHE CI METTONO IN DIFFICOLTA', OSSIA</a:t>
          </a:r>
          <a:r>
            <a:rPr lang="it-IT" sz="1100" cap="small" baseline="0">
              <a:solidFill>
                <a:schemeClr val="dk1"/>
              </a:solidFill>
              <a:latin typeface="+mn-lt"/>
              <a:ea typeface="+mn-ea"/>
              <a:cs typeface="+mn-cs"/>
            </a:rPr>
            <a:t>:</a:t>
          </a:r>
        </a:p>
        <a:p>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 UN </a:t>
          </a:r>
          <a:r>
            <a:rPr lang="it-IT" sz="1100" b="1" cap="small" baseline="0">
              <a:solidFill>
                <a:schemeClr val="dk1"/>
              </a:solidFill>
              <a:latin typeface="+mn-lt"/>
              <a:ea typeface="+mn-ea"/>
              <a:cs typeface="+mn-cs"/>
            </a:rPr>
            <a:t>APPROCCIO</a:t>
          </a:r>
          <a:r>
            <a:rPr lang="it-IT" sz="1100" b="0" cap="small" baseline="0">
              <a:solidFill>
                <a:schemeClr val="dk1"/>
              </a:solidFill>
              <a:latin typeface="+mn-lt"/>
              <a:ea typeface="+mn-ea"/>
              <a:cs typeface="+mn-cs"/>
            </a:rPr>
            <a:t> </a:t>
          </a:r>
          <a:r>
            <a:rPr lang="it-IT" sz="1100" cap="small" baseline="0">
              <a:solidFill>
                <a:schemeClr val="dk1"/>
              </a:solidFill>
              <a:latin typeface="+mn-lt"/>
              <a:ea typeface="+mn-ea"/>
              <a:cs typeface="+mn-cs"/>
            </a:rPr>
            <a:t>MOLLE, DA SUBITO CATTIVI E CONCENTRATI. NON REGALIAMO MINUTI AGLI AVVERSARI.</a:t>
          </a:r>
        </a:p>
        <a:p>
          <a:r>
            <a:rPr lang="it-IT" sz="1100" cap="small" baseline="0">
              <a:solidFill>
                <a:schemeClr val="dk1"/>
              </a:solidFill>
              <a:latin typeface="+mn-lt"/>
              <a:ea typeface="+mn-ea"/>
              <a:cs typeface="+mn-cs"/>
            </a:rPr>
            <a:t>- I </a:t>
          </a:r>
          <a:r>
            <a:rPr lang="it-IT" sz="1100" b="1" cap="small" baseline="0">
              <a:solidFill>
                <a:schemeClr val="dk1"/>
              </a:solidFill>
              <a:latin typeface="+mn-lt"/>
              <a:ea typeface="+mn-ea"/>
              <a:cs typeface="+mn-cs"/>
            </a:rPr>
            <a:t>CALI DI CONCENTRAZIONE</a:t>
          </a:r>
          <a:r>
            <a:rPr lang="it-IT" sz="1100" cap="small" baseline="0">
              <a:solidFill>
                <a:schemeClr val="dk1"/>
              </a:solidFill>
              <a:latin typeface="+mn-lt"/>
              <a:ea typeface="+mn-ea"/>
              <a:cs typeface="+mn-cs"/>
            </a:rPr>
            <a:t>: STIAMO MIGLIORANDO...DOBBIAMO ARRIVARE A NON AVERNE PIU'. </a:t>
          </a:r>
        </a:p>
        <a:p>
          <a:r>
            <a:rPr lang="it-IT" sz="1100" cap="small" baseline="0">
              <a:solidFill>
                <a:schemeClr val="dk1"/>
              </a:solidFill>
              <a:latin typeface="+mn-lt"/>
              <a:ea typeface="+mn-ea"/>
              <a:cs typeface="+mn-cs"/>
            </a:rPr>
            <a:t>- LA GESTIONE DEI </a:t>
          </a:r>
          <a:r>
            <a:rPr lang="it-IT" sz="1100" b="1" cap="small" baseline="0">
              <a:solidFill>
                <a:schemeClr val="dk1"/>
              </a:solidFill>
              <a:latin typeface="+mn-lt"/>
              <a:ea typeface="+mn-ea"/>
              <a:cs typeface="+mn-cs"/>
            </a:rPr>
            <a:t>TEMPI DI GIOCO</a:t>
          </a:r>
          <a:r>
            <a:rPr lang="it-IT" sz="1100" cap="small" baseline="0">
              <a:solidFill>
                <a:schemeClr val="dk1"/>
              </a:solidFill>
              <a:latin typeface="+mn-lt"/>
              <a:ea typeface="+mn-ea"/>
              <a:cs typeface="+mn-cs"/>
            </a:rPr>
            <a:t>. </a:t>
          </a:r>
        </a:p>
        <a:p>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CERCHIAMO POI:</a:t>
          </a:r>
          <a:endParaRPr lang="it-IT"/>
        </a:p>
        <a:p>
          <a:pPr eaLnBrk="1" fontAlgn="auto" latinLnBrk="0" hangingPunct="1"/>
          <a:r>
            <a:rPr lang="it-IT" sz="1100" cap="small" baseline="0">
              <a:solidFill>
                <a:schemeClr val="dk1"/>
              </a:solidFill>
              <a:latin typeface="+mn-lt"/>
              <a:ea typeface="+mn-ea"/>
              <a:cs typeface="+mn-cs"/>
            </a:rPr>
            <a:t>-</a:t>
          </a:r>
          <a:r>
            <a:rPr lang="it-IT" sz="1100" b="1" cap="small" baseline="0">
              <a:solidFill>
                <a:schemeClr val="dk1"/>
              </a:solidFill>
              <a:latin typeface="+mn-lt"/>
              <a:ea typeface="+mn-ea"/>
              <a:cs typeface="+mn-cs"/>
            </a:rPr>
            <a:t>PIU' FURBIZIA</a:t>
          </a:r>
          <a:r>
            <a:rPr lang="it-IT" sz="1100" cap="small" baseline="0">
              <a:solidFill>
                <a:schemeClr val="dk1"/>
              </a:solidFill>
              <a:latin typeface="+mn-lt"/>
              <a:ea typeface="+mn-ea"/>
              <a:cs typeface="+mn-cs"/>
            </a:rPr>
            <a:t>: ABITUIAMOCI A CASCARE SE TOCCATI, DAVANTI DIFENDIAMO PALLA E FACCIAMO RESPIRARE DIETRO LA RETROGUARDIA. </a:t>
          </a:r>
        </a:p>
        <a:p>
          <a:pPr eaLnBrk="1" fontAlgn="auto" latinLnBrk="0" hangingPunct="1"/>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PIU'CROSS</a:t>
          </a:r>
          <a:r>
            <a:rPr lang="it-IT" sz="1100" cap="small" baseline="0">
              <a:solidFill>
                <a:schemeClr val="dk1"/>
              </a:solidFill>
              <a:latin typeface="+mn-lt"/>
              <a:ea typeface="+mn-ea"/>
              <a:cs typeface="+mn-cs"/>
            </a:rPr>
            <a:t>:  ABI L'ANNO SCORSO ARRIVAVANO CROSS DAL FONDO E SEGNAVAMO MOLTO. IL CROSS, LA PALLA ALTA IN MEZZO, COSTITUISCE IL PERICOLO MAGGIORE PER LE DIFESE. </a:t>
          </a:r>
          <a:endParaRPr lang="it-IT"/>
        </a:p>
        <a:p>
          <a:r>
            <a:rPr lang="it-IT" sz="1100" b="1" cap="small" baseline="0">
              <a:solidFill>
                <a:schemeClr val="dk1"/>
              </a:solidFill>
              <a:latin typeface="+mn-lt"/>
              <a:ea typeface="+mn-ea"/>
              <a:cs typeface="+mn-cs"/>
            </a:rPr>
            <a:t>- E RICORDIAMOCI CHE LE PARTITE SUL NOSTRO CAMPO SI APRONO E SI VINCONO SOPRATTUTTO NELLA RIPRESA. LO SAPPIAMO. </a:t>
          </a:r>
        </a:p>
        <a:p>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   </a:t>
          </a:r>
          <a:r>
            <a:rPr lang="it-IT" sz="1100" u="none" cap="small" baseline="0">
              <a:solidFill>
                <a:schemeClr val="dk1"/>
              </a:solidFill>
              <a:latin typeface="+mn-lt"/>
              <a:ea typeface="+mn-ea"/>
              <a:cs typeface="+mn-cs"/>
            </a:rPr>
            <a:t>ROSSO / FRANZ-ABI-CAMI- BREVO / VITTO - FLACO - ARIA / GIMMI / BREV - MALLO</a:t>
          </a: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OGGI</a:t>
          </a:r>
          <a:r>
            <a:rPr lang="it-IT" sz="1100" cap="small" baseline="0">
              <a:solidFill>
                <a:schemeClr val="dk1"/>
              </a:solidFill>
              <a:latin typeface="+mn-lt"/>
              <a:ea typeface="+mn-ea"/>
              <a:cs typeface="+mn-cs"/>
            </a:rPr>
            <a:t> BREVO IN MARCATURA, CAMI INVECE LIBERO </a:t>
          </a:r>
          <a:r>
            <a:rPr lang="it-IT" sz="1100" cap="small">
              <a:solidFill>
                <a:schemeClr val="dk1"/>
              </a:solidFill>
              <a:latin typeface="+mn-lt"/>
              <a:ea typeface="+mn-ea"/>
              <a:cs typeface="+mn-cs"/>
            </a:rPr>
            <a:t>TI STACCHI UN PO’ DIETRO E COMANDI TU. TI CHIEDO SE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POSSIBILE DI LIMITARE AL MASSIMO I LANCI LUNGHI. VORREI</a:t>
          </a:r>
          <a:r>
            <a:rPr lang="it-IT" sz="1100" cap="small" baseline="0">
              <a:solidFill>
                <a:schemeClr val="dk1"/>
              </a:solidFill>
              <a:latin typeface="+mn-lt"/>
              <a:ea typeface="+mn-ea"/>
              <a:cs typeface="+mn-cs"/>
            </a:rPr>
            <a:t> CHE  PROVASSIMO A GIOCARE PALLA A TERRA. QUINDI SCARICO PALLA AL CENTRALE DI CENTROCAMPO. SE SIAMO IN DIFFICOLTA' ALLORA LANCIO LUNGO.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CHIARO? SU UN CAMPO COSI’ GRANDE UN ECCESSIVO SPAZIO TRA I REPARTI EQUIVALE A PRENDERE SEMPRE DELLE SITUAZIONI DI CONTROPIEDE.  NON DIFENDIAMO TROPPO BASSI.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VITTO IN CABINA DI REGIA CON ARIA E FLACO INTERNI. VITTO</a:t>
          </a:r>
          <a:r>
            <a:rPr lang="it-IT" sz="1100" cap="small" baseline="0">
              <a:solidFill>
                <a:schemeClr val="dk1"/>
              </a:solidFill>
              <a:latin typeface="+mn-lt"/>
              <a:ea typeface="+mn-ea"/>
              <a:cs typeface="+mn-cs"/>
            </a:rPr>
            <a:t> SOLITE COSE </a:t>
          </a:r>
          <a:r>
            <a:rPr lang="it-IT" sz="1100" b="1" cap="small" baseline="0">
              <a:solidFill>
                <a:schemeClr val="dk1"/>
              </a:solidFill>
              <a:latin typeface="+mn-lt"/>
              <a:ea typeface="+mn-ea"/>
              <a:cs typeface="+mn-cs"/>
            </a:rPr>
            <a:t>MUOVITI  IN ORIZZONTALE E NON IN VERTICALE. POSSIBILMENTE VORREI GIOCATE  A DUE/TRE TOCCHI. SE RIESCI A VELOCIZZARE, E PUOI FARLO, POSSIAMO DIVENTARE PIU' PERICOLOSI. </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DAI I DUE INTERNI VOGLIO </a:t>
          </a:r>
          <a:r>
            <a:rPr lang="it-IT" sz="1100" cap="small" baseline="0">
              <a:solidFill>
                <a:schemeClr val="dk1"/>
              </a:solidFill>
              <a:latin typeface="+mn-lt"/>
              <a:ea typeface="+mn-ea"/>
              <a:cs typeface="+mn-cs"/>
            </a:rPr>
            <a:t>COPERTUURA E </a:t>
          </a:r>
          <a:r>
            <a:rPr lang="it-IT" sz="1100" cap="small">
              <a:solidFill>
                <a:schemeClr val="dk1"/>
              </a:solidFill>
              <a:latin typeface="+mn-lt"/>
              <a:ea typeface="+mn-ea"/>
              <a:cs typeface="+mn-cs"/>
            </a:rPr>
            <a:t>SEMPRE UN OCCHIO AL</a:t>
          </a:r>
          <a:r>
            <a:rPr lang="it-IT" sz="1100" cap="small" baseline="0">
              <a:solidFill>
                <a:schemeClr val="dk1"/>
              </a:solidFill>
              <a:latin typeface="+mn-lt"/>
              <a:ea typeface="+mn-ea"/>
              <a:cs typeface="+mn-cs"/>
            </a:rPr>
            <a:t> CENTRO,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p>
        <a:p>
          <a:r>
            <a:rPr lang="it-IT" sz="1100" b="1" cap="small" baseline="0">
              <a:solidFill>
                <a:schemeClr val="dk1"/>
              </a:solidFill>
              <a:latin typeface="+mn-lt"/>
              <a:ea typeface="+mn-ea"/>
              <a:cs typeface="+mn-cs"/>
            </a:rPr>
            <a:t>IN CASA SFRUTTIAMO IL CAMPO. VORREI VEDERE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GIMMIGOL. PIEDI BUONI E TESTA. SE RIUSCIAMO A VALORIZZARLO, OSSIA A METTERLO NELLE CONDIZIONI DI AVERE IL TEMPO PER LA GIOCATA, UNA QUALCHE bellaPALLA ALLE PUNTE CREDO CHE ARRIVERA'. GIMMI DEVI ESSERE BRAVO TU A RITAGLIARTI LO SPAZIO GIUSTO. DA TE VOGLIO POSSIBILMENTE L'ULTIMO PASSAGGIO, LA VERTICALIZZAZIONE PER LE PUNTE. </a:t>
          </a:r>
        </a:p>
        <a:p>
          <a:r>
            <a:rPr lang="it-IT" sz="1100" b="1" cap="small" baseline="0">
              <a:solidFill>
                <a:schemeClr val="dk1"/>
              </a:solidFill>
              <a:latin typeface="+mn-lt"/>
              <a:ea typeface="+mn-ea"/>
              <a:cs typeface="+mn-cs"/>
            </a:rPr>
            <a:t>QUELLO CHE TI CHIEDO E' IN FASE DI NON POSSESSO DI NON STAZIONARE AL PARI DELLE PUNTE, PERCHE' NON POSSIAMO PERMETTERCELO, QUINDI SE RIESCI VAI A DARE FASTIDIO AL LORO PERNO DEL CENTROCAMPO.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MALLO E BREV. VOGLIO </a:t>
          </a:r>
          <a:r>
            <a:rPr lang="it-IT" sz="1100" b="1" cap="small" baseline="0">
              <a:solidFill>
                <a:schemeClr val="dk1"/>
              </a:solidFill>
              <a:latin typeface="+mn-lt"/>
              <a:ea typeface="+mn-ea"/>
              <a:cs typeface="+mn-cs"/>
            </a:rPr>
            <a:t>SACRIFICIO DA ENTRAMBE</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MOVIMENTO SENZA LA PALLA E SEMPRE </a:t>
          </a:r>
          <a:r>
            <a:rPr lang="it-IT" sz="1100" cap="small" baseline="0">
              <a:solidFill>
                <a:schemeClr val="dk1"/>
              </a:solidFill>
              <a:latin typeface="+mn-lt"/>
              <a:ea typeface="+mn-ea"/>
              <a:cs typeface="+mn-cs"/>
            </a:rPr>
            <a:t>COLLEGATI CON LA TESTA. DIAMO SOLUZIONI DI GIOCO AI CENTROCAMPISTI, AI QUALI CHIEDO DI NON FAR GIRARE A VUOTO LE PUNTE.</a:t>
          </a:r>
          <a:r>
            <a:rPr lang="it-IT" sz="1100" cap="small">
              <a:solidFill>
                <a:schemeClr val="dk1"/>
              </a:solidFill>
              <a:latin typeface="+mn-lt"/>
              <a:ea typeface="+mn-ea"/>
              <a:cs typeface="+mn-cs"/>
            </a:rPr>
            <a:t> A </a:t>
          </a:r>
          <a:r>
            <a:rPr lang="it-IT" sz="1100" b="1" cap="small">
              <a:solidFill>
                <a:schemeClr val="dk1"/>
              </a:solidFill>
              <a:latin typeface="+mn-lt"/>
              <a:ea typeface="+mn-ea"/>
              <a:cs typeface="+mn-cs"/>
            </a:rPr>
            <a:t>TURNO VENITE INCONTRO AL CENTROCAMPISTA </a:t>
          </a:r>
          <a:r>
            <a:rPr lang="it-IT" sz="1100" cap="small">
              <a:solidFill>
                <a:schemeClr val="dk1"/>
              </a:solidFill>
              <a:latin typeface="+mn-lt"/>
              <a:ea typeface="+mn-ea"/>
              <a:cs typeface="+mn-cs"/>
            </a:rPr>
            <a:t>X GIOCARE IL PALLONE CON LUI. VOGLIO DA ENTRAMBE IL LAVORO SPORCO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TIRATEVI DIETRO IL LORO DIFENSORE QUANDO VENITE INCONTRO A RICEVERE PALLA. </a:t>
          </a:r>
          <a:r>
            <a:rPr lang="it-IT" sz="1100" b="1" cap="small">
              <a:solidFill>
                <a:schemeClr val="dk1"/>
              </a:solidFill>
              <a:latin typeface="+mn-lt"/>
              <a:ea typeface="+mn-ea"/>
              <a:cs typeface="+mn-cs"/>
            </a:rPr>
            <a:t>COSI’ FACENDO CRATE SPAZIO AL BULGA ED AGLI EVENTUALI INSERIMENTI DEI CENTROCAMPISTI</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MALLO SUI CORNER A SFAVORE RIENTRI SEMPRE TU A SALTARE IN AREA. CHIARO?</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DISTANZE FRA I REPARTI </a:t>
          </a:r>
          <a:r>
            <a:rPr lang="it-IT" sz="1100" cap="small" baseline="0">
              <a:solidFill>
                <a:schemeClr val="dk1"/>
              </a:solidFill>
              <a:latin typeface="+mn-lt"/>
              <a:ea typeface="+mn-ea"/>
              <a:cs typeface="+mn-cs"/>
            </a:rPr>
            <a:t>COME SEMPRE... IL TORELLI E' TIRANNO E ABBIAMO IL GROSSO VANTAGGIO DI SAPERLO. SE NON CI MUOVIAMO INSIEME SI RISCHIA DI LASCIARE TROPPO CAMPO LIBERO: GUARDIAMOCI SEMPRE ATTORNO E NON LASCIAMO SGUARNITA LA RETROGUARDIA.</a:t>
          </a:r>
          <a:endParaRPr lang="it-IT"/>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GIRO PALLA VELOCE</a:t>
          </a:r>
          <a:r>
            <a:rPr lang="it-IT" sz="1100" cap="small" baseline="0">
              <a:solidFill>
                <a:schemeClr val="dk1"/>
              </a:solidFill>
              <a:latin typeface="+mn-lt"/>
              <a:ea typeface="+mn-ea"/>
              <a:cs typeface="+mn-cs"/>
            </a:rPr>
            <a:t>, NON ADDORMENTIAMOCI CON LA PALLA FRA I PIEDI OK? </a:t>
          </a:r>
          <a:r>
            <a:rPr lang="it-IT" sz="1100" cap="small">
              <a:solidFill>
                <a:schemeClr val="dk1"/>
              </a:solidFill>
              <a:latin typeface="+mn-lt"/>
              <a:ea typeface="+mn-ea"/>
              <a:cs typeface="+mn-cs"/>
            </a:rPr>
            <a:t>IN UN CAMPO LARGO COME IL NOSTRO SE FATTO VELOCE IL GIRO PALLA PUO’ CREARE SUPERIORITA’.</a:t>
          </a:r>
          <a:endParaRPr lang="it-IT"/>
        </a:p>
        <a:p>
          <a:endParaRPr lang="it-IT" sz="1100" cap="small">
            <a:solidFill>
              <a:schemeClr val="dk1"/>
            </a:solidFill>
            <a:latin typeface="+mn-lt"/>
            <a:ea typeface="+mn-ea"/>
            <a:cs typeface="+mn-cs"/>
          </a:endParaRPr>
        </a:p>
        <a:p>
          <a:r>
            <a:rPr lang="it-IT" sz="1100"/>
            <a:t>RIGORI:  </a:t>
          </a:r>
          <a:r>
            <a:rPr lang="it-IT" sz="1100" baseline="0"/>
            <a:t>GIMMI</a:t>
          </a:r>
          <a:r>
            <a:rPr lang="it-IT" sz="1100"/>
            <a:t>.  </a:t>
          </a:r>
        </a:p>
        <a:p>
          <a:r>
            <a:rPr lang="it-IT" sz="1100"/>
            <a:t>PUNIZIONI:</a:t>
          </a:r>
          <a:r>
            <a:rPr lang="it-IT" sz="1100" baseline="0"/>
            <a:t>  GIMMI -  MALLO DA SX,  BULGA  - CAMI DA DX </a:t>
          </a:r>
        </a:p>
        <a:p>
          <a:r>
            <a:rPr lang="it-IT" sz="1100"/>
            <a:t>DIFFIDATI: </a:t>
          </a:r>
          <a:r>
            <a:rPr lang="it-IT" sz="1100" b="1"/>
            <a:t> </a:t>
          </a:r>
          <a:r>
            <a:rPr lang="it-IT" sz="1100" b="0"/>
            <a:t>GUERRO</a:t>
          </a:r>
          <a:r>
            <a:rPr lang="it-IT" sz="1100" b="1"/>
            <a:t> </a:t>
          </a:r>
          <a:r>
            <a:rPr lang="it-IT" sz="1100" b="0"/>
            <a:t>- </a:t>
          </a:r>
          <a:r>
            <a:rPr lang="it-IT" sz="1100" b="1"/>
            <a:t>FRANZ</a:t>
          </a:r>
          <a:r>
            <a:rPr lang="it-IT" sz="1100" b="0"/>
            <a:t> - BORGHI</a:t>
          </a:r>
          <a:r>
            <a:rPr lang="it-IT" sz="1100" b="1"/>
            <a:t> </a:t>
          </a:r>
          <a:r>
            <a:rPr lang="it-IT" sz="1100"/>
            <a:t>- </a:t>
          </a:r>
          <a:r>
            <a:rPr lang="it-IT" sz="1100" b="1"/>
            <a:t>GIMMI - ROSSO -ABI</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106</xdr:row>
      <xdr:rowOff>76200</xdr:rowOff>
    </xdr:to>
    <xdr:sp macro="" textlink="">
      <xdr:nvSpPr>
        <xdr:cNvPr id="2" name="CasellaDiTesto 1"/>
        <xdr:cNvSpPr txBox="1"/>
      </xdr:nvSpPr>
      <xdr:spPr>
        <a:xfrm>
          <a:off x="47625" y="380998"/>
          <a:ext cx="5153025" cy="168783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ULTIMA DI CAMPIONATO PRIMA DEI PLAYOFF. </a:t>
          </a:r>
        </a:p>
        <a:p>
          <a:r>
            <a:rPr lang="it-IT" sz="1100" cap="small" baseline="0">
              <a:solidFill>
                <a:schemeClr val="dk1"/>
              </a:solidFill>
              <a:latin typeface="+mn-lt"/>
              <a:ea typeface="+mn-ea"/>
              <a:cs typeface="+mn-cs"/>
            </a:rPr>
            <a:t>PAROLA D'ORDINE DI OGGI: </a:t>
          </a:r>
          <a:r>
            <a:rPr lang="it-IT" sz="1100" b="1" cap="small" baseline="0">
              <a:solidFill>
                <a:schemeClr val="dk1"/>
              </a:solidFill>
              <a:latin typeface="+mn-lt"/>
              <a:ea typeface="+mn-ea"/>
              <a:cs typeface="+mn-cs"/>
            </a:rPr>
            <a:t>DIVERTIAMOCI.</a:t>
          </a:r>
          <a:r>
            <a:rPr lang="it-IT" sz="1100" cap="small" baseline="0">
              <a:solidFill>
                <a:schemeClr val="dk1"/>
              </a:solidFill>
              <a:latin typeface="+mn-lt"/>
              <a:ea typeface="+mn-ea"/>
              <a:cs typeface="+mn-cs"/>
            </a:rPr>
            <a:t>  LA PARTITA LO PERMETTE. AFFRONTIAMO UN AVVERSARIO CHE  HA RAGGIUNTO IL PROPRIO OBBIETTIVO CHE ERA LA SALVEZZA. </a:t>
          </a:r>
        </a:p>
        <a:p>
          <a:r>
            <a:rPr lang="it-IT" sz="1100" cap="small" baseline="0">
              <a:solidFill>
                <a:schemeClr val="dk1"/>
              </a:solidFill>
              <a:latin typeface="+mn-lt"/>
              <a:ea typeface="+mn-ea"/>
              <a:cs typeface="+mn-cs"/>
            </a:rPr>
            <a:t>ATTENZIONE PERO' PER DIVERTIRCI BISOGNA AFFRONTARE L'IMPEGNO CON L'APPROCCIO GIUSTO, NON SOTTOGAMBA PERCHE' A PERDERE NON CI SI DIVERTE. </a:t>
          </a:r>
          <a:r>
            <a:rPr lang="it-IT" sz="1100" b="1" cap="small" baseline="0">
              <a:solidFill>
                <a:schemeClr val="dk1"/>
              </a:solidFill>
              <a:latin typeface="+mn-lt"/>
              <a:ea typeface="+mn-ea"/>
              <a:cs typeface="+mn-cs"/>
            </a:rPr>
            <a:t>RICORDATEVI CHE VINCERE AIUTA A VINCERE</a:t>
          </a:r>
          <a:r>
            <a:rPr lang="it-IT" sz="1100" cap="small" baseline="0">
              <a:solidFill>
                <a:schemeClr val="dk1"/>
              </a:solidFill>
              <a:latin typeface="+mn-lt"/>
              <a:ea typeface="+mn-ea"/>
              <a:cs typeface="+mn-cs"/>
            </a:rPr>
            <a:t>. </a:t>
          </a:r>
        </a:p>
        <a:p>
          <a:r>
            <a:rPr lang="it-IT" sz="1100" cap="small" baseline="0">
              <a:solidFill>
                <a:schemeClr val="dk1"/>
              </a:solidFill>
              <a:latin typeface="+mn-lt"/>
              <a:ea typeface="+mn-ea"/>
              <a:cs typeface="+mn-cs"/>
            </a:rPr>
            <a:t>OGGI, DATO CHE NON ABBIAMO L'ASSILLO DEL RISULTATO, </a:t>
          </a:r>
          <a:r>
            <a:rPr lang="it-IT" sz="1100" b="1" cap="small" baseline="0">
              <a:solidFill>
                <a:schemeClr val="dk1"/>
              </a:solidFill>
              <a:latin typeface="+mn-lt"/>
              <a:ea typeface="+mn-ea"/>
              <a:cs typeface="+mn-cs"/>
            </a:rPr>
            <a:t>PROVIAMO A GIOCARE AL PALLONE,</a:t>
          </a:r>
          <a:r>
            <a:rPr lang="it-IT" sz="1100" cap="small" baseline="0">
              <a:solidFill>
                <a:schemeClr val="dk1"/>
              </a:solidFill>
              <a:latin typeface="+mn-lt"/>
              <a:ea typeface="+mn-ea"/>
              <a:cs typeface="+mn-cs"/>
            </a:rPr>
            <a:t> PROVARE A </a:t>
          </a:r>
          <a:r>
            <a:rPr lang="it-IT" sz="1100" b="1" cap="small" baseline="0">
              <a:solidFill>
                <a:schemeClr val="dk1"/>
              </a:solidFill>
              <a:latin typeface="+mn-lt"/>
              <a:ea typeface="+mn-ea"/>
              <a:cs typeface="+mn-cs"/>
            </a:rPr>
            <a:t>GESTIRE IL POSSESSO</a:t>
          </a:r>
          <a:r>
            <a:rPr lang="it-IT" sz="1100" cap="small" baseline="0">
              <a:solidFill>
                <a:schemeClr val="dk1"/>
              </a:solidFill>
              <a:latin typeface="+mn-lt"/>
              <a:ea typeface="+mn-ea"/>
              <a:cs typeface="+mn-cs"/>
            </a:rPr>
            <a:t>, GIOCARE  PALLA A TERRA, CON VOGLIA E PRECISIONE E </a:t>
          </a:r>
          <a:r>
            <a:rPr lang="it-IT" sz="1100" b="1" cap="small" baseline="0">
              <a:solidFill>
                <a:schemeClr val="dk1"/>
              </a:solidFill>
              <a:latin typeface="+mn-lt"/>
              <a:ea typeface="+mn-ea"/>
              <a:cs typeface="+mn-cs"/>
            </a:rPr>
            <a:t>SOPRATTUTTO PER LA SQUADRA</a:t>
          </a:r>
          <a:r>
            <a:rPr lang="it-IT" sz="1100" cap="small" baseline="0">
              <a:solidFill>
                <a:schemeClr val="dk1"/>
              </a:solidFill>
              <a:latin typeface="+mn-lt"/>
              <a:ea typeface="+mn-ea"/>
              <a:cs typeface="+mn-cs"/>
            </a:rPr>
            <a:t>. ABITUIAMOCI A TIRARE FUORI IL MEGLIO DI NOI SEMPRE. </a:t>
          </a:r>
          <a:r>
            <a:rPr lang="it-IT" sz="1100" b="1" cap="small" baseline="0">
              <a:solidFill>
                <a:schemeClr val="dk1"/>
              </a:solidFill>
              <a:latin typeface="+mn-lt"/>
              <a:ea typeface="+mn-ea"/>
              <a:cs typeface="+mn-cs"/>
            </a:rPr>
            <a:t>ABITUIAMOCI A LOTTARE SU OGNI PALLA  E AD AVERE MASSIMA ATTENZIONE SEMPRE. IL LAVORO CHE FACCIAMO IN CAMPIONATO CE LO TIRIAMO DIETRO AI PLAYOFF. </a:t>
          </a:r>
        </a:p>
        <a:p>
          <a:endParaRPr lang="it-IT" sz="1100" b="1" cap="small" baseline="0">
            <a:solidFill>
              <a:schemeClr val="dk1"/>
            </a:solidFill>
            <a:latin typeface="+mn-lt"/>
            <a:ea typeface="+mn-ea"/>
            <a:cs typeface="+mn-cs"/>
          </a:endParaRPr>
        </a:p>
        <a:p>
          <a:r>
            <a:rPr lang="it-IT" sz="1100" b="0">
              <a:solidFill>
                <a:schemeClr val="dk1"/>
              </a:solidFill>
              <a:latin typeface="+mn-lt"/>
              <a:ea typeface="+mn-ea"/>
              <a:cs typeface="+mn-cs"/>
            </a:rPr>
            <a:t>OGGI VOGLIO</a:t>
          </a:r>
          <a:r>
            <a:rPr lang="it-IT" sz="1100" b="0" baseline="0">
              <a:solidFill>
                <a:schemeClr val="dk1"/>
              </a:solidFill>
              <a:latin typeface="+mn-lt"/>
              <a:ea typeface="+mn-ea"/>
              <a:cs typeface="+mn-cs"/>
            </a:rPr>
            <a:t> PORRE L'ATTENZIONE SU DUE COSE: </a:t>
          </a:r>
        </a:p>
        <a:p>
          <a:endParaRPr lang="it-IT" sz="1100" b="0" baseline="0">
            <a:solidFill>
              <a:schemeClr val="dk1"/>
            </a:solidFill>
            <a:latin typeface="+mn-lt"/>
            <a:ea typeface="+mn-ea"/>
            <a:cs typeface="+mn-cs"/>
          </a:endParaRPr>
        </a:p>
        <a:p>
          <a:r>
            <a:rPr lang="it-IT" sz="1100" b="1" baseline="0">
              <a:solidFill>
                <a:schemeClr val="dk1"/>
              </a:solidFill>
              <a:latin typeface="+mn-lt"/>
              <a:ea typeface="+mn-ea"/>
              <a:cs typeface="+mn-cs"/>
            </a:rPr>
            <a:t>1</a:t>
          </a:r>
          <a:r>
            <a:rPr lang="it-IT" sz="1100" b="0" baseline="0">
              <a:solidFill>
                <a:schemeClr val="dk1"/>
              </a:solidFill>
              <a:latin typeface="+mn-lt"/>
              <a:ea typeface="+mn-ea"/>
              <a:cs typeface="+mn-cs"/>
            </a:rPr>
            <a:t>) SIAMO TUTTI GRANDI E NON LO RIPETERO' DUE VOLTE.</a:t>
          </a:r>
          <a:r>
            <a:rPr lang="it-IT" sz="1100" b="1" baseline="0">
              <a:solidFill>
                <a:schemeClr val="dk1"/>
              </a:solidFill>
              <a:latin typeface="+mn-lt"/>
              <a:ea typeface="+mn-ea"/>
              <a:cs typeface="+mn-cs"/>
            </a:rPr>
            <a:t> LA PROSSIMA PARTITA E' UN PLAYOFF. OGGI CHIEDO AI DIFFIDATI IN CAMPO E NON SOLO A LORO MA A TUTTI, DI GIOCARE CON LA TESTA, OK? </a:t>
          </a:r>
          <a:r>
            <a:rPr lang="it-IT" sz="1100" b="0" baseline="0">
              <a:solidFill>
                <a:schemeClr val="dk1"/>
              </a:solidFill>
              <a:latin typeface="+mn-lt"/>
              <a:ea typeface="+mn-ea"/>
              <a:cs typeface="+mn-cs"/>
            </a:rPr>
            <a:t>GIA' L'ANNO SCORSO ABBIAMO DOVUTO RINUNCIARE AD UN GIOCATORE AGLI OTTAVI DI FINALE. IDEM QUEST'ANNO IN COPPA. IO</a:t>
          </a:r>
          <a:r>
            <a:rPr lang="it-IT" sz="1100" b="1" baseline="0">
              <a:solidFill>
                <a:schemeClr val="dk1"/>
              </a:solidFill>
              <a:latin typeface="+mn-lt"/>
              <a:ea typeface="+mn-ea"/>
              <a:cs typeface="+mn-cs"/>
            </a:rPr>
            <a:t> VORREI AVERE LA ROSA INTERA A DISPOSIZIONE</a:t>
          </a:r>
          <a:r>
            <a:rPr lang="it-IT" sz="1100" b="0" baseline="0">
              <a:solidFill>
                <a:schemeClr val="dk1"/>
              </a:solidFill>
              <a:latin typeface="+mn-lt"/>
              <a:ea typeface="+mn-ea"/>
              <a:cs typeface="+mn-cs"/>
            </a:rPr>
            <a:t>. L'AVVERSARIO CI PERMETTE DI GIOCARE TRANQUILLI, QUINDI NON TIRIAMOCI LA ZAPPA SUI PIEDI DA SOLI. </a:t>
          </a:r>
          <a:r>
            <a:rPr lang="it-IT" sz="1100" b="1" baseline="0">
              <a:solidFill>
                <a:schemeClr val="dk1"/>
              </a:solidFill>
              <a:latin typeface="+mn-lt"/>
              <a:ea typeface="+mn-ea"/>
              <a:cs typeface="+mn-cs"/>
            </a:rPr>
            <a:t>TENIAMO BEN APERTA LA VENA E FOCALIZZIAMO L'OBIETTIVO: ESSERCI LA PROSSIMA PARTITA. LA PARTITA CHE CONTA VERAMENTE E' QUELLA, NON QUESTA. PERCIO' BOCCA CUCITA, NON VOGLIO SENTIRE BESTEMMIE, NO FALLI CATTIVI, NO FALLI DI MANO, NO TRATTENUTE PER LA MAGLIA, NO PERDERE LA TESTA. VOGLIO UNA PROVA DI MATURITA' DA PARTE DI VOI. LO SO CHE LA' FUORI A VOLTE LA TESTA NON RISPONDE O RISPONDE IN RITARDO. OGGI NON DEVE SUCCEDERE.</a:t>
          </a:r>
          <a:endParaRPr lang="it-IT"/>
        </a:p>
        <a:p>
          <a:r>
            <a:rPr lang="it-IT" sz="1100" b="1" baseline="0">
              <a:solidFill>
                <a:schemeClr val="dk1"/>
              </a:solidFill>
              <a:latin typeface="+mn-lt"/>
              <a:ea typeface="+mn-ea"/>
              <a:cs typeface="+mn-cs"/>
            </a:rPr>
            <a:t>CHIARO A TUTTI IL CONCETTO? </a:t>
          </a:r>
        </a:p>
        <a:p>
          <a:r>
            <a:rPr lang="it-IT" sz="1100">
              <a:solidFill>
                <a:schemeClr val="dk1"/>
              </a:solidFill>
              <a:latin typeface="+mn-lt"/>
              <a:ea typeface="+mn-ea"/>
              <a:cs typeface="+mn-cs"/>
            </a:rPr>
            <a:t>DIFFIDATI: </a:t>
          </a:r>
          <a:r>
            <a:rPr lang="it-IT" sz="1100" b="1">
              <a:solidFill>
                <a:schemeClr val="dk1"/>
              </a:solidFill>
              <a:latin typeface="+mn-lt"/>
              <a:ea typeface="+mn-ea"/>
              <a:cs typeface="+mn-cs"/>
            </a:rPr>
            <a:t> </a:t>
          </a:r>
          <a:r>
            <a:rPr lang="it-IT" sz="1100" b="0">
              <a:solidFill>
                <a:schemeClr val="dk1"/>
              </a:solidFill>
              <a:latin typeface="+mn-lt"/>
              <a:ea typeface="+mn-ea"/>
              <a:cs typeface="+mn-cs"/>
            </a:rPr>
            <a:t>GUERRO</a:t>
          </a:r>
          <a:r>
            <a:rPr lang="it-IT" sz="1100" b="1">
              <a:solidFill>
                <a:schemeClr val="dk1"/>
              </a:solidFill>
              <a:latin typeface="+mn-lt"/>
              <a:ea typeface="+mn-ea"/>
              <a:cs typeface="+mn-cs"/>
            </a:rPr>
            <a:t> </a:t>
          </a:r>
          <a:r>
            <a:rPr lang="it-IT" sz="1100" b="0">
              <a:solidFill>
                <a:schemeClr val="dk1"/>
              </a:solidFill>
              <a:latin typeface="+mn-lt"/>
              <a:ea typeface="+mn-ea"/>
              <a:cs typeface="+mn-cs"/>
            </a:rPr>
            <a:t>- FRANZ - BORGHI</a:t>
          </a:r>
          <a:r>
            <a:rPr lang="it-IT" sz="1100" b="1">
              <a:solidFill>
                <a:schemeClr val="dk1"/>
              </a:solidFill>
              <a:latin typeface="+mn-lt"/>
              <a:ea typeface="+mn-ea"/>
              <a:cs typeface="+mn-cs"/>
            </a:rPr>
            <a:t> </a:t>
          </a:r>
          <a:r>
            <a:rPr lang="it-IT" sz="1100">
              <a:solidFill>
                <a:schemeClr val="dk1"/>
              </a:solidFill>
              <a:latin typeface="+mn-lt"/>
              <a:ea typeface="+mn-ea"/>
              <a:cs typeface="+mn-cs"/>
            </a:rPr>
            <a:t>- </a:t>
          </a:r>
          <a:r>
            <a:rPr lang="it-IT" sz="1100" b="1">
              <a:solidFill>
                <a:schemeClr val="dk1"/>
              </a:solidFill>
              <a:latin typeface="+mn-lt"/>
              <a:ea typeface="+mn-ea"/>
              <a:cs typeface="+mn-cs"/>
            </a:rPr>
            <a:t>GIMMI - ROSSO -ABI. </a:t>
          </a:r>
          <a:endParaRPr lang="it-IT" sz="1100">
            <a:solidFill>
              <a:schemeClr val="dk1"/>
            </a:solidFill>
            <a:latin typeface="+mn-lt"/>
            <a:ea typeface="+mn-ea"/>
            <a:cs typeface="+mn-cs"/>
          </a:endParaRPr>
        </a:p>
        <a:p>
          <a:r>
            <a:rPr lang="it-IT" sz="1100" b="1">
              <a:solidFill>
                <a:schemeClr val="dk1"/>
              </a:solidFill>
              <a:latin typeface="+mn-lt"/>
              <a:ea typeface="+mn-ea"/>
              <a:cs typeface="+mn-cs"/>
            </a:rPr>
            <a:t>ANCHE CHI HA UNA SOLA AMMONIZIONE CON UN BLU SALTEREBBE GLI OTTAVI,</a:t>
          </a:r>
          <a:r>
            <a:rPr lang="it-IT" sz="1100" b="1" baseline="0">
              <a:solidFill>
                <a:schemeClr val="dk1"/>
              </a:solidFill>
              <a:latin typeface="+mn-lt"/>
              <a:ea typeface="+mn-ea"/>
              <a:cs typeface="+mn-cs"/>
            </a:rPr>
            <a:t> PARLO DI VENTU - BREV - BULGA - ARIA - ROBBY - ENRI.</a:t>
          </a:r>
        </a:p>
        <a:p>
          <a:endParaRPr lang="it-IT" sz="1100" b="1" baseline="0">
            <a:solidFill>
              <a:schemeClr val="dk1"/>
            </a:solidFill>
            <a:latin typeface="+mn-lt"/>
            <a:ea typeface="+mn-ea"/>
            <a:cs typeface="+mn-cs"/>
          </a:endParaRPr>
        </a:p>
        <a:p>
          <a:r>
            <a:rPr lang="it-IT" sz="1100" b="1" baseline="0">
              <a:solidFill>
                <a:schemeClr val="dk1"/>
              </a:solidFill>
              <a:latin typeface="+mn-lt"/>
              <a:ea typeface="+mn-ea"/>
              <a:cs typeface="+mn-cs"/>
            </a:rPr>
            <a:t>2) IL PLAYOFF SARA' LA SETTIMANA DAL 9/6 AL 13/6. DA QUI A LA' C'E' UN SACCO DI TEMPO. STIAMO PREPARANDO UN PROGRAMMA DI ALLENAMENTI IO E IL ROSSO: SAREBBE BELLO ESSERCI TUTTI SEMPRE. PRIMO PERCHE' SE VOGLIAMO ARRIVARE AL MIRABELLO DOBBIAMO SUDARE E LAVORARE. SECONDO PERCHE' SE SIAMO IN TANTI SI LAVORA MEGLIO E CI SI DIVERTE DI PIU'. </a:t>
          </a:r>
        </a:p>
        <a:p>
          <a:endParaRPr lang="it-IT" sz="1100" b="1" baseline="0">
            <a:solidFill>
              <a:schemeClr val="dk1"/>
            </a:solidFill>
            <a:latin typeface="+mn-lt"/>
            <a:ea typeface="+mn-ea"/>
            <a:cs typeface="+mn-cs"/>
          </a:endParaRPr>
        </a:p>
        <a:p>
          <a:r>
            <a:rPr lang="it-IT" sz="1100" b="1" baseline="0">
              <a:solidFill>
                <a:schemeClr val="dk1"/>
              </a:solidFill>
              <a:latin typeface="+mn-lt"/>
              <a:ea typeface="+mn-ea"/>
              <a:cs typeface="+mn-cs"/>
            </a:rPr>
            <a:t>DETTO CIO TORNIAMO ALLA PARTITA DI OGGI E </a:t>
          </a:r>
          <a:r>
            <a:rPr lang="it-IT" sz="1100" b="1" cap="small" baseline="0">
              <a:solidFill>
                <a:schemeClr val="dk1"/>
              </a:solidFill>
              <a:latin typeface="+mn-lt"/>
              <a:ea typeface="+mn-ea"/>
              <a:cs typeface="+mn-cs"/>
            </a:rPr>
            <a:t>CERCHIAMO DI PORRE ATTENZIONE ALLE SOLITE COSE:</a:t>
          </a:r>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 UN </a:t>
          </a:r>
          <a:r>
            <a:rPr lang="it-IT" sz="1100" b="1" cap="small" baseline="0">
              <a:solidFill>
                <a:schemeClr val="dk1"/>
              </a:solidFill>
              <a:latin typeface="+mn-lt"/>
              <a:ea typeface="+mn-ea"/>
              <a:cs typeface="+mn-cs"/>
            </a:rPr>
            <a:t>APPROCCIO</a:t>
          </a:r>
          <a:r>
            <a:rPr lang="it-IT" sz="1100" b="0" cap="small" baseline="0">
              <a:solidFill>
                <a:schemeClr val="dk1"/>
              </a:solidFill>
              <a:latin typeface="+mn-lt"/>
              <a:ea typeface="+mn-ea"/>
              <a:cs typeface="+mn-cs"/>
            </a:rPr>
            <a:t> </a:t>
          </a:r>
          <a:r>
            <a:rPr lang="it-IT" sz="1100" cap="small" baseline="0">
              <a:solidFill>
                <a:schemeClr val="dk1"/>
              </a:solidFill>
              <a:latin typeface="+mn-lt"/>
              <a:ea typeface="+mn-ea"/>
              <a:cs typeface="+mn-cs"/>
            </a:rPr>
            <a:t>MOLLE, DA SUBITO CATTIVI E CONCENTRATI. NON REGALIAMO MINUTI AGLI AVVERSARI.....SOLO PER RICORDARVI IL GOL PRESO COL SAN PELLEGRINO...</a:t>
          </a:r>
        </a:p>
        <a:p>
          <a:r>
            <a:rPr lang="it-IT" sz="1100" cap="small" baseline="0">
              <a:solidFill>
                <a:schemeClr val="dk1"/>
              </a:solidFill>
              <a:latin typeface="+mn-lt"/>
              <a:ea typeface="+mn-ea"/>
              <a:cs typeface="+mn-cs"/>
            </a:rPr>
            <a:t>- I </a:t>
          </a:r>
          <a:r>
            <a:rPr lang="it-IT" sz="1100" b="1" cap="small" baseline="0">
              <a:solidFill>
                <a:schemeClr val="dk1"/>
              </a:solidFill>
              <a:latin typeface="+mn-lt"/>
              <a:ea typeface="+mn-ea"/>
              <a:cs typeface="+mn-cs"/>
            </a:rPr>
            <a:t>CALI DI CONCENTRAZIONE</a:t>
          </a:r>
          <a:r>
            <a:rPr lang="it-IT" sz="1100" cap="small" baseline="0">
              <a:solidFill>
                <a:schemeClr val="dk1"/>
              </a:solidFill>
              <a:latin typeface="+mn-lt"/>
              <a:ea typeface="+mn-ea"/>
              <a:cs typeface="+mn-cs"/>
            </a:rPr>
            <a:t>: STIAMO MIGLIORANDO...DOBBIAMO ARRIVARE A NON AVERNE PIU'. </a:t>
          </a:r>
        </a:p>
        <a:p>
          <a:r>
            <a:rPr lang="it-IT" sz="1100" cap="small" baseline="0">
              <a:solidFill>
                <a:schemeClr val="dk1"/>
              </a:solidFill>
              <a:latin typeface="+mn-lt"/>
              <a:ea typeface="+mn-ea"/>
              <a:cs typeface="+mn-cs"/>
            </a:rPr>
            <a:t>- LA GESTIONE DEI </a:t>
          </a:r>
          <a:r>
            <a:rPr lang="it-IT" sz="1100" b="1" cap="small" baseline="0">
              <a:solidFill>
                <a:schemeClr val="dk1"/>
              </a:solidFill>
              <a:latin typeface="+mn-lt"/>
              <a:ea typeface="+mn-ea"/>
              <a:cs typeface="+mn-cs"/>
            </a:rPr>
            <a:t>TEMPI DI GIOCO</a:t>
          </a:r>
          <a:r>
            <a:rPr lang="it-IT" sz="1100" cap="small" baseline="0">
              <a:solidFill>
                <a:schemeClr val="dk1"/>
              </a:solidFill>
              <a:latin typeface="+mn-lt"/>
              <a:ea typeface="+mn-ea"/>
              <a:cs typeface="+mn-cs"/>
            </a:rPr>
            <a:t>. </a:t>
          </a:r>
        </a:p>
        <a:p>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   </a:t>
          </a:r>
          <a:r>
            <a:rPr lang="it-IT" sz="1100" u="none" cap="small" baseline="0">
              <a:solidFill>
                <a:schemeClr val="dk1"/>
              </a:solidFill>
              <a:latin typeface="+mn-lt"/>
              <a:ea typeface="+mn-ea"/>
              <a:cs typeface="+mn-cs"/>
            </a:rPr>
            <a:t>ROSSO / ROBBY- GERRY - CAMI- ABI / VITTO - FLACO - ARIA / GIMMI / VENTU - MONTI</a:t>
          </a: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OGGI</a:t>
          </a:r>
          <a:r>
            <a:rPr lang="it-IT" sz="1100" cap="small" baseline="0">
              <a:solidFill>
                <a:schemeClr val="dk1"/>
              </a:solidFill>
              <a:latin typeface="+mn-lt"/>
              <a:ea typeface="+mn-ea"/>
              <a:cs typeface="+mn-cs"/>
            </a:rPr>
            <a:t> GERRY IN MARCATURA, DOVREBBERO GIOCARE COL NERO LA' DAVANTI, LO PRENDI TU. CAMI INVECE LIBERO </a:t>
          </a:r>
          <a:r>
            <a:rPr lang="it-IT" sz="1100" cap="small">
              <a:solidFill>
                <a:schemeClr val="dk1"/>
              </a:solidFill>
              <a:latin typeface="+mn-lt"/>
              <a:ea typeface="+mn-ea"/>
              <a:cs typeface="+mn-cs"/>
            </a:rPr>
            <a:t>TI STACCHI UN PO’ DIETRO E COMANDI TU.</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LIMITARE AL MASSIMO I LANCI LUNGHI. </a:t>
          </a:r>
          <a:r>
            <a:rPr lang="it-IT" sz="1100" b="1" cap="small" baseline="0">
              <a:solidFill>
                <a:schemeClr val="dk1"/>
              </a:solidFill>
              <a:latin typeface="+mn-lt"/>
              <a:ea typeface="+mn-ea"/>
              <a:cs typeface="+mn-cs"/>
            </a:rPr>
            <a:t>GIOCARE PALLA A TERRA</a:t>
          </a:r>
          <a:r>
            <a:rPr lang="it-IT" sz="1100" cap="small" baseline="0">
              <a:solidFill>
                <a:schemeClr val="dk1"/>
              </a:solidFill>
              <a:latin typeface="+mn-lt"/>
              <a:ea typeface="+mn-ea"/>
              <a:cs typeface="+mn-cs"/>
            </a:rPr>
            <a:t>. QUINDI SCARICO PALLA AL CENTRALE DI CENTROCAMPO. SE SIAMO IN DIFFICOLTA' ALLORA LANCIO LUNGO.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CHIARO? SU UN CAMPO COSI’ GRANDE UN ECCESSIVO SPAZIO TRA I REPARTI EQUIVALE A PRENDERE SEMPRE DELLE SITUAZIONI DI CONTROPIEDE.  NON DIFENDIAMO TROPPO BASSI.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OGGI  VITTO IN CABINA DI REGIA CON ARIA E FLACO INTERNI. VITTO</a:t>
          </a:r>
          <a:r>
            <a:rPr lang="it-IT" sz="1100" cap="small" baseline="0">
              <a:solidFill>
                <a:schemeClr val="dk1"/>
              </a:solidFill>
              <a:latin typeface="+mn-lt"/>
              <a:ea typeface="+mn-ea"/>
              <a:cs typeface="+mn-cs"/>
            </a:rPr>
            <a:t> SOLITE COSE </a:t>
          </a:r>
          <a:r>
            <a:rPr lang="it-IT" sz="1100" b="1" cap="small" baseline="0">
              <a:solidFill>
                <a:schemeClr val="dk1"/>
              </a:solidFill>
              <a:latin typeface="+mn-lt"/>
              <a:ea typeface="+mn-ea"/>
              <a:cs typeface="+mn-cs"/>
            </a:rPr>
            <a:t>MUOVITI  IN ORIZZONTALE E NON IN VERTICALE. POSSIBILMENTE VORREI GIOCATE  A DUE/TRE TOCCHI. SE RIESCI A VELOCIZZARE, E PUOI FARLO, POSSIAMO DIVENTARE PIU' PERICOLOSI. </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DAI I DUE INTERNI VOGLIO </a:t>
          </a:r>
          <a:r>
            <a:rPr lang="it-IT" sz="1100" cap="small" baseline="0">
              <a:solidFill>
                <a:schemeClr val="dk1"/>
              </a:solidFill>
              <a:latin typeface="+mn-lt"/>
              <a:ea typeface="+mn-ea"/>
              <a:cs typeface="+mn-cs"/>
            </a:rPr>
            <a:t>COPERTUURA E </a:t>
          </a:r>
          <a:r>
            <a:rPr lang="it-IT" sz="1100" cap="small">
              <a:solidFill>
                <a:schemeClr val="dk1"/>
              </a:solidFill>
              <a:latin typeface="+mn-lt"/>
              <a:ea typeface="+mn-ea"/>
              <a:cs typeface="+mn-cs"/>
            </a:rPr>
            <a:t>SEMPRE UN OCCHIO AL</a:t>
          </a:r>
          <a:r>
            <a:rPr lang="it-IT" sz="1100" cap="small" baseline="0">
              <a:solidFill>
                <a:schemeClr val="dk1"/>
              </a:solidFill>
              <a:latin typeface="+mn-lt"/>
              <a:ea typeface="+mn-ea"/>
              <a:cs typeface="+mn-cs"/>
            </a:rPr>
            <a:t> CENTRO,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p>
        <a:p>
          <a:r>
            <a:rPr lang="it-IT" sz="1100" b="1" cap="small" baseline="0">
              <a:solidFill>
                <a:schemeClr val="dk1"/>
              </a:solidFill>
              <a:latin typeface="+mn-lt"/>
              <a:ea typeface="+mn-ea"/>
              <a:cs typeface="+mn-cs"/>
            </a:rPr>
            <a:t>IN CASA SFRUTTIAMO IL CAMPO. VORREI VEDERE RIPARTENZE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GIMMIGOL. PIEDI BUONI E TESTA. SE RIUSCIAMO A VALORIZZARLO, OSSIA A METTERLO NELLE CONDIZIONI DI AVERE IL TEMPO PER LA GIOCATA, UNA QUALCHE BELLA PALLA ALLE PUNTE CREDO CHE ARRIVERA'. GIMMI DEVI ESSERE BRAVO TU A RITAGLIARTI LO SPAZIO GIUSTO. DA TE VOGLIO POSSIBILMENTE L'ULTIMO PASSAGGIO, LA VERTICALIZZAZIONE PER LE PUNTE. </a:t>
          </a:r>
        </a:p>
        <a:p>
          <a:r>
            <a:rPr lang="it-IT" sz="1100" b="1" cap="small" baseline="0">
              <a:solidFill>
                <a:schemeClr val="dk1"/>
              </a:solidFill>
              <a:latin typeface="+mn-lt"/>
              <a:ea typeface="+mn-ea"/>
              <a:cs typeface="+mn-cs"/>
            </a:rPr>
            <a:t>QUELLO CHE TI CHIEDO E' IN FASE DI NON POSSESSO DI NON STAZIONARE AL PARI DELLE PUNTE, PERCHE' NON POSSIAMO PERMETTERCELO, QUINDI SE RIESCI VAI A DARE FASTIDIO AL LORO PERNO DEL CENTROCAMPO.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VENTU E MONTI. VOGLIO </a:t>
          </a:r>
          <a:r>
            <a:rPr lang="it-IT" sz="1100" b="1" cap="small" baseline="0">
              <a:solidFill>
                <a:schemeClr val="dk1"/>
              </a:solidFill>
              <a:latin typeface="+mn-lt"/>
              <a:ea typeface="+mn-ea"/>
              <a:cs typeface="+mn-cs"/>
            </a:rPr>
            <a:t>SACRIFICIO DA ENTRAMBE</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MOVIMENTO SENZA LA PALLA E SEMPRE </a:t>
          </a:r>
          <a:r>
            <a:rPr lang="it-IT" sz="1100" cap="small" baseline="0">
              <a:solidFill>
                <a:schemeClr val="dk1"/>
              </a:solidFill>
              <a:latin typeface="+mn-lt"/>
              <a:ea typeface="+mn-ea"/>
              <a:cs typeface="+mn-cs"/>
            </a:rPr>
            <a:t>COLLEGATI CON LA TESTA. DIAMO SOLUZIONI DI GIOCO AI CENTROCAMPISTI, AI QUALI CHIEDO DI NON FAR GIRARE A VUOTO LE PUNTE.</a:t>
          </a:r>
          <a:r>
            <a:rPr lang="it-IT" sz="1100" cap="small">
              <a:solidFill>
                <a:schemeClr val="dk1"/>
              </a:solidFill>
              <a:latin typeface="+mn-lt"/>
              <a:ea typeface="+mn-ea"/>
              <a:cs typeface="+mn-cs"/>
            </a:rPr>
            <a:t> A </a:t>
          </a:r>
          <a:r>
            <a:rPr lang="it-IT" sz="1100" b="1" cap="small">
              <a:solidFill>
                <a:schemeClr val="dk1"/>
              </a:solidFill>
              <a:latin typeface="+mn-lt"/>
              <a:ea typeface="+mn-ea"/>
              <a:cs typeface="+mn-cs"/>
            </a:rPr>
            <a:t>TURNO VENITE INCONTRO AL CENTROCAMPISTA </a:t>
          </a:r>
          <a:r>
            <a:rPr lang="it-IT" sz="1100" cap="small">
              <a:solidFill>
                <a:schemeClr val="dk1"/>
              </a:solidFill>
              <a:latin typeface="+mn-lt"/>
              <a:ea typeface="+mn-ea"/>
              <a:cs typeface="+mn-cs"/>
            </a:rPr>
            <a:t>X GIOCARE IL PALLONE CON LUI. VOGLIO DA ENTRAMBE IL LAVORO SPORCO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TIRATEVI DIETRO IL LORO DIFENSORE QUANDO VENITE INCONTRO A RICEVERE PALLA. </a:t>
          </a:r>
          <a:r>
            <a:rPr lang="it-IT" sz="1100" b="1" cap="small">
              <a:solidFill>
                <a:schemeClr val="dk1"/>
              </a:solidFill>
              <a:latin typeface="+mn-lt"/>
              <a:ea typeface="+mn-ea"/>
              <a:cs typeface="+mn-cs"/>
            </a:rPr>
            <a:t>COSI’ FACENDO CRATE SPAZIO AL BULGA ED AGLI EVENTUALI INSERIMENTI DEI CENTROCAMPISTI</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VENTU SUI CORNER A SFAVORE RIENTRI SEMPRE TU A SALTARE IN AREA. CHIARO?</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a:t>
          </a:r>
          <a:r>
            <a:rPr lang="it-IT" sz="1100" baseline="0"/>
            <a:t>GIMMI</a:t>
          </a:r>
          <a:r>
            <a:rPr lang="it-IT" sz="1100"/>
            <a:t>.  </a:t>
          </a:r>
        </a:p>
        <a:p>
          <a:r>
            <a:rPr lang="it-IT" sz="1100"/>
            <a:t>PUNIZIONI:</a:t>
          </a:r>
          <a:r>
            <a:rPr lang="it-IT" sz="1100" baseline="0"/>
            <a:t>  GIMMI DA DX,  CAMI DA SX </a:t>
          </a:r>
        </a:p>
        <a:p>
          <a:endParaRPr lang="it-IT" sz="1100" b="1"/>
        </a:p>
        <a:p>
          <a:endParaRPr lang="it-IT" sz="1100" b="1" baseline="0">
            <a:solidFill>
              <a:sysClr val="windowText" lastClr="000000"/>
            </a:solidFill>
          </a:endParaRPr>
        </a:p>
        <a:p>
          <a:endParaRPr lang="it-IT" sz="1100" b="1">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47625</xdr:colOff>
      <xdr:row>2</xdr:row>
      <xdr:rowOff>38098</xdr:rowOff>
    </xdr:from>
    <xdr:to>
      <xdr:col>8</xdr:col>
      <xdr:colOff>381000</xdr:colOff>
      <xdr:row>80</xdr:row>
      <xdr:rowOff>95250</xdr:rowOff>
    </xdr:to>
    <xdr:sp macro="" textlink="">
      <xdr:nvSpPr>
        <xdr:cNvPr id="2" name="CasellaDiTesto 1"/>
        <xdr:cNvSpPr txBox="1"/>
      </xdr:nvSpPr>
      <xdr:spPr>
        <a:xfrm>
          <a:off x="47625" y="380998"/>
          <a:ext cx="5153025" cy="126873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OGGI INIZIAMO  L'AVVICINAMENTO AGLI OTTAVI DI CANMPIONATO. LA PARTITA CI PERMETTE DI PROVARE A GIOCARE DATO CHE NON ABBIAMO L'ASSILLO DEL RISULTATO.  VI CHIEDO DI AFFRONTARE  L'IMPEGNO CON L'APPROCCIO GIUSTO E DI CERCARE DI FARE CIO' CHE VI CHIEDO, CIOE' PROVARE A </a:t>
          </a:r>
          <a:r>
            <a:rPr lang="it-IT" sz="1100" b="1" cap="small" baseline="0">
              <a:solidFill>
                <a:schemeClr val="dk1"/>
              </a:solidFill>
              <a:latin typeface="+mn-lt"/>
              <a:ea typeface="+mn-ea"/>
              <a:cs typeface="+mn-cs"/>
            </a:rPr>
            <a:t>GESTIRE IL POSSESSO</a:t>
          </a:r>
          <a:r>
            <a:rPr lang="it-IT" sz="1100" cap="small" baseline="0">
              <a:solidFill>
                <a:schemeClr val="dk1"/>
              </a:solidFill>
              <a:latin typeface="+mn-lt"/>
              <a:ea typeface="+mn-ea"/>
              <a:cs typeface="+mn-cs"/>
            </a:rPr>
            <a:t>, GIOCARE  PALLA A TERRA, CON VOGLIA E PRECISIONE E </a:t>
          </a:r>
          <a:r>
            <a:rPr lang="it-IT" sz="1100" b="1" cap="small" baseline="0">
              <a:solidFill>
                <a:schemeClr val="dk1"/>
              </a:solidFill>
              <a:latin typeface="+mn-lt"/>
              <a:ea typeface="+mn-ea"/>
              <a:cs typeface="+mn-cs"/>
            </a:rPr>
            <a:t>SOPRATTUTTO PER LA SQUADRA</a:t>
          </a:r>
          <a:r>
            <a:rPr lang="it-IT" sz="1100" cap="small" baseline="0">
              <a:solidFill>
                <a:schemeClr val="dk1"/>
              </a:solidFill>
              <a:latin typeface="+mn-lt"/>
              <a:ea typeface="+mn-ea"/>
              <a:cs typeface="+mn-cs"/>
            </a:rPr>
            <a:t>.</a:t>
          </a:r>
          <a:endParaRPr lang="it-IT" sz="1100" b="1" cap="small" baseline="0">
            <a:solidFill>
              <a:schemeClr val="dk1"/>
            </a:solidFill>
            <a:latin typeface="+mn-lt"/>
            <a:ea typeface="+mn-ea"/>
            <a:cs typeface="+mn-cs"/>
          </a:endParaRPr>
        </a:p>
        <a:p>
          <a:endParaRPr lang="it-IT" sz="1100" b="1" cap="small" baseline="0">
            <a:solidFill>
              <a:schemeClr val="dk1"/>
            </a:solidFill>
            <a:latin typeface="+mn-lt"/>
            <a:ea typeface="+mn-ea"/>
            <a:cs typeface="+mn-cs"/>
          </a:endParaRPr>
        </a:p>
        <a:p>
          <a:r>
            <a:rPr lang="it-IT" sz="1100" b="0">
              <a:solidFill>
                <a:schemeClr val="dk1"/>
              </a:solidFill>
              <a:latin typeface="+mn-lt"/>
              <a:ea typeface="+mn-ea"/>
              <a:cs typeface="+mn-cs"/>
            </a:rPr>
            <a:t>FOCALIZZIAMO </a:t>
          </a:r>
          <a:r>
            <a:rPr lang="it-IT" sz="1100" b="0" baseline="0">
              <a:solidFill>
                <a:schemeClr val="dk1"/>
              </a:solidFill>
              <a:latin typeface="+mn-lt"/>
              <a:ea typeface="+mn-ea"/>
              <a:cs typeface="+mn-cs"/>
            </a:rPr>
            <a:t>L'ATTENZIONE SULLECOSE: </a:t>
          </a:r>
        </a:p>
        <a:p>
          <a:r>
            <a:rPr lang="it-IT" sz="1100" cap="small" baseline="0">
              <a:solidFill>
                <a:schemeClr val="dk1"/>
              </a:solidFill>
              <a:latin typeface="+mn-lt"/>
              <a:ea typeface="+mn-ea"/>
              <a:cs typeface="+mn-cs"/>
            </a:rPr>
            <a:t>- L'</a:t>
          </a:r>
          <a:r>
            <a:rPr lang="it-IT" sz="1100" b="1" cap="small" baseline="0">
              <a:solidFill>
                <a:schemeClr val="dk1"/>
              </a:solidFill>
              <a:latin typeface="+mn-lt"/>
              <a:ea typeface="+mn-ea"/>
              <a:cs typeface="+mn-cs"/>
            </a:rPr>
            <a:t>APPROCCIO</a:t>
          </a:r>
          <a:r>
            <a:rPr lang="it-IT" sz="1100" b="0" cap="small" baseline="0">
              <a:solidFill>
                <a:schemeClr val="dk1"/>
              </a:solidFill>
              <a:latin typeface="+mn-lt"/>
              <a:ea typeface="+mn-ea"/>
              <a:cs typeface="+mn-cs"/>
            </a:rPr>
            <a:t> </a:t>
          </a:r>
          <a:r>
            <a:rPr lang="it-IT" sz="1100" cap="small" baseline="0">
              <a:solidFill>
                <a:schemeClr val="dk1"/>
              </a:solidFill>
              <a:latin typeface="+mn-lt"/>
              <a:ea typeface="+mn-ea"/>
              <a:cs typeface="+mn-cs"/>
            </a:rPr>
            <a:t>AD INIZIO TEMPO</a:t>
          </a:r>
        </a:p>
        <a:p>
          <a:r>
            <a:rPr lang="it-IT" sz="1100" cap="small" baseline="0">
              <a:solidFill>
                <a:schemeClr val="dk1"/>
              </a:solidFill>
              <a:latin typeface="+mn-lt"/>
              <a:ea typeface="+mn-ea"/>
              <a:cs typeface="+mn-cs"/>
            </a:rPr>
            <a:t>- I </a:t>
          </a:r>
          <a:r>
            <a:rPr lang="it-IT" sz="1100" b="1" cap="small" baseline="0">
              <a:solidFill>
                <a:schemeClr val="dk1"/>
              </a:solidFill>
              <a:latin typeface="+mn-lt"/>
              <a:ea typeface="+mn-ea"/>
              <a:cs typeface="+mn-cs"/>
            </a:rPr>
            <a:t>CALI DI CONCENTRAZIONE</a:t>
          </a:r>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 LA GESTIONE DEI </a:t>
          </a:r>
          <a:r>
            <a:rPr lang="it-IT" sz="1100" b="1" cap="small" baseline="0">
              <a:solidFill>
                <a:schemeClr val="dk1"/>
              </a:solidFill>
              <a:latin typeface="+mn-lt"/>
              <a:ea typeface="+mn-ea"/>
              <a:cs typeface="+mn-cs"/>
            </a:rPr>
            <a:t>TEMPI DI GIOCO</a:t>
          </a:r>
          <a:r>
            <a:rPr lang="it-IT" sz="1100" cap="small" baseline="0">
              <a:solidFill>
                <a:schemeClr val="dk1"/>
              </a:solidFill>
              <a:latin typeface="+mn-lt"/>
              <a:ea typeface="+mn-ea"/>
              <a:cs typeface="+mn-cs"/>
            </a:rPr>
            <a:t>. </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SEMPLICITA'</a:t>
          </a:r>
          <a:r>
            <a:rPr lang="it-IT" sz="1100" cap="small" baseline="0">
              <a:solidFill>
                <a:schemeClr val="dk1"/>
              </a:solidFill>
              <a:latin typeface="+mn-lt"/>
              <a:ea typeface="+mn-ea"/>
              <a:cs typeface="+mn-cs"/>
            </a:rPr>
            <a:t> NELLE GIOCATE.</a:t>
          </a:r>
        </a:p>
        <a:p>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MOVIMENTO </a:t>
          </a:r>
          <a:r>
            <a:rPr lang="it-IT" sz="1100" cap="small" baseline="0">
              <a:solidFill>
                <a:schemeClr val="dk1"/>
              </a:solidFill>
              <a:latin typeface="+mn-lt"/>
              <a:ea typeface="+mn-ea"/>
              <a:cs typeface="+mn-cs"/>
            </a:rPr>
            <a:t>SENZA PALLA NELLO SPAZIO</a:t>
          </a:r>
        </a:p>
        <a:p>
          <a:endParaRPr lang="it-IT" sz="1100" u="sng" cap="small" baseline="0">
            <a:solidFill>
              <a:schemeClr val="dk1"/>
            </a:solidFill>
            <a:latin typeface="+mn-lt"/>
            <a:ea typeface="+mn-ea"/>
            <a:cs typeface="+mn-cs"/>
          </a:endParaRPr>
        </a:p>
        <a:p>
          <a:pPr algn="l"/>
          <a:r>
            <a:rPr lang="it-IT" sz="1100" u="sng" cap="small" baseline="0">
              <a:solidFill>
                <a:schemeClr val="dk1"/>
              </a:solidFill>
              <a:latin typeface="+mn-lt"/>
              <a:ea typeface="+mn-ea"/>
              <a:cs typeface="+mn-cs"/>
            </a:rPr>
            <a:t>FORMAZIONE  1 TEMPO</a:t>
          </a:r>
          <a:endParaRPr lang="it-IT" sz="1100" u="none" cap="small" baseline="0">
            <a:solidFill>
              <a:schemeClr val="dk1"/>
            </a:solidFill>
            <a:latin typeface="+mn-lt"/>
            <a:ea typeface="+mn-ea"/>
            <a:cs typeface="+mn-cs"/>
          </a:endParaRP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FABIO</a:t>
          </a:r>
          <a:r>
            <a:rPr lang="it-IT" sz="1100" cap="small" baseline="0">
              <a:solidFill>
                <a:schemeClr val="dk1"/>
              </a:solidFill>
              <a:latin typeface="+mn-lt"/>
              <a:ea typeface="+mn-ea"/>
              <a:cs typeface="+mn-cs"/>
            </a:rPr>
            <a:t> CENTRALE CI PERMETTE DI PROVARE A PARTIRE AD IMPOSTARE GIA' DALLA DIFESA SE NON SIAMO PRESSATI. VOGLIO CHE PROVIAMO </a:t>
          </a:r>
          <a:r>
            <a:rPr lang="it-IT" sz="1100" b="1" cap="small" baseline="0">
              <a:solidFill>
                <a:schemeClr val="dk1"/>
              </a:solidFill>
              <a:latin typeface="+mn-lt"/>
              <a:ea typeface="+mn-ea"/>
              <a:cs typeface="+mn-cs"/>
            </a:rPr>
            <a:t>GIOCARE PALLA A TERRA</a:t>
          </a:r>
          <a:r>
            <a:rPr lang="it-IT" sz="1100" cap="small" baseline="0">
              <a:solidFill>
                <a:schemeClr val="dk1"/>
              </a:solidFill>
              <a:latin typeface="+mn-lt"/>
              <a:ea typeface="+mn-ea"/>
              <a:cs typeface="+mn-cs"/>
            </a:rPr>
            <a:t>. </a:t>
          </a:r>
        </a:p>
        <a:p>
          <a:r>
            <a:rPr lang="it-IT" sz="1100" cap="small" baseline="0">
              <a:solidFill>
                <a:schemeClr val="dk1"/>
              </a:solidFill>
              <a:latin typeface="+mn-lt"/>
              <a:ea typeface="+mn-ea"/>
              <a:cs typeface="+mn-cs"/>
            </a:rPr>
            <a:t>PARTIAMO DALLE COSE BASILARI, PALLA AL TERZINO, CI SONO TRE SOLUZIONI NELL'ORDINE: 1)SCARICO PALLA AL CENTRALE DI CENTROCAMPO/ INTERNO 2) GIRO PALLA CON FABIO SE IL CENTRALE E' MARCATO 3) SE SIAMO IN DIFFICOLTA' ALLORA LANCIO LUNGO.  IN FASE DI IMPOSTAZIONE VOGLIO QUESTO.</a:t>
          </a:r>
        </a:p>
        <a:p>
          <a:r>
            <a:rPr lang="it-IT" sz="1100" cap="small" baseline="0">
              <a:solidFill>
                <a:schemeClr val="dk1"/>
              </a:solidFill>
              <a:latin typeface="+mn-lt"/>
              <a:ea typeface="+mn-ea"/>
              <a:cs typeface="+mn-cs"/>
            </a:rPr>
            <a:t>SE GIOCANO A TRE DAVANTI E QUESTO DOBBIAMO INCULCARCELO BENE IN TESTA, NON POSSIAMO LASCIARE DEGLI UNO CONTRO UNO QUINDI IL TERZINO SE NE STA IN LINEA CON I COMPAGNI E LIMITA LE SGROPPATE IN FASCIA: PREFERISCO A 10 DISCESE LA META' MA FATTE BENE! </a:t>
          </a:r>
        </a:p>
        <a:p>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CHIARO?  VORREI POI CHE FABIO AVESSE LA LIBERTA' DI DECIDERE SE AVANZARE  A CENTROCAMPO DOPO LO CARICO COL CENTRALE  (VITTO INCONTRO</a:t>
          </a:r>
          <a:r>
            <a:rPr lang="it-IT" sz="1100" cap="small" baseline="0">
              <a:solidFill>
                <a:schemeClr val="dk1"/>
              </a:solidFill>
              <a:latin typeface="+mn-lt"/>
              <a:ea typeface="+mn-ea"/>
              <a:cs typeface="+mn-cs"/>
            </a:rPr>
            <a:t> A PRENDERE PALLA DA FABIO , STOP E GIOCATA </a:t>
          </a:r>
          <a:r>
            <a:rPr lang="it-IT" sz="1100" cap="small">
              <a:solidFill>
                <a:schemeClr val="dk1"/>
              </a:solidFill>
              <a:latin typeface="+mn-lt"/>
              <a:ea typeface="+mn-ea"/>
              <a:cs typeface="+mn-cs"/>
            </a:rPr>
            <a:t>SUL TERZINO</a:t>
          </a:r>
          <a:r>
            <a:rPr lang="it-IT" sz="1100" cap="small" baseline="0">
              <a:solidFill>
                <a:schemeClr val="dk1"/>
              </a:solidFill>
              <a:latin typeface="+mn-lt"/>
              <a:ea typeface="+mn-ea"/>
              <a:cs typeface="+mn-cs"/>
            </a:rPr>
            <a:t> FABIO CHE PRENDE IL POSTO DI VITTO E RICEVE PALLA, VITTO CHE SI FERMA)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PRIMO TEMPO  VITTO IN CABINA DI REGIA CON PAOLO E GUERRO INTERNI. VITTO</a:t>
          </a:r>
          <a:r>
            <a:rPr lang="it-IT" sz="1100" cap="small" baseline="0">
              <a:solidFill>
                <a:schemeClr val="dk1"/>
              </a:solidFill>
              <a:latin typeface="+mn-lt"/>
              <a:ea typeface="+mn-ea"/>
              <a:cs typeface="+mn-cs"/>
            </a:rPr>
            <a:t> SOLITE COSE </a:t>
          </a:r>
          <a:r>
            <a:rPr lang="it-IT" sz="1100" b="1" cap="small" baseline="0">
              <a:solidFill>
                <a:schemeClr val="dk1"/>
              </a:solidFill>
              <a:latin typeface="+mn-lt"/>
              <a:ea typeface="+mn-ea"/>
              <a:cs typeface="+mn-cs"/>
            </a:rPr>
            <a:t>MUOVITI  IN ORIZZONTALE E NON IN VERTICALE. POSSIBILMENTE VORREI GIOCATE  A DUE/TRE TOCCHI. SE RIESCI A VELOCIZZARE, E PUOI FARLO, POSSIAMO DIVENTARE PIU' PERICOLOSI. SE VAI A PRENDERE PALLA DA FABIO E TI ABBASSI, MAGARI SCARICHI SUL TERZINO E TI FERMI AL POSTO DI FABIO. PROVIAMO ANCHE A DISORIENTARE GLI AVVERSARI MAGARI.</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DAI I DUE INTERNI VOGLIO </a:t>
          </a:r>
          <a:r>
            <a:rPr lang="it-IT" sz="1100" cap="small" baseline="0">
              <a:solidFill>
                <a:schemeClr val="dk1"/>
              </a:solidFill>
              <a:latin typeface="+mn-lt"/>
              <a:ea typeface="+mn-ea"/>
              <a:cs typeface="+mn-cs"/>
            </a:rPr>
            <a:t>COPERTUURA E </a:t>
          </a:r>
          <a:r>
            <a:rPr lang="it-IT" sz="1100" cap="small">
              <a:solidFill>
                <a:schemeClr val="dk1"/>
              </a:solidFill>
              <a:latin typeface="+mn-lt"/>
              <a:ea typeface="+mn-ea"/>
              <a:cs typeface="+mn-cs"/>
            </a:rPr>
            <a:t>SEMPRE UN OCCHIO AL</a:t>
          </a:r>
          <a:r>
            <a:rPr lang="it-IT" sz="1100" cap="small" baseline="0">
              <a:solidFill>
                <a:schemeClr val="dk1"/>
              </a:solidFill>
              <a:latin typeface="+mn-lt"/>
              <a:ea typeface="+mn-ea"/>
              <a:cs typeface="+mn-cs"/>
            </a:rPr>
            <a:t> CENTRO,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p>
        <a:p>
          <a:r>
            <a:rPr lang="it-IT" sz="1100" b="1" cap="small" baseline="0">
              <a:solidFill>
                <a:schemeClr val="dk1"/>
              </a:solidFill>
              <a:latin typeface="+mn-lt"/>
              <a:ea typeface="+mn-ea"/>
              <a:cs typeface="+mn-cs"/>
            </a:rPr>
            <a:t>VORREI VEDERE QUALCHE RIPARTENZA E C</a:t>
          </a:r>
          <a:r>
            <a:rPr lang="it-IT" sz="1100" b="1" cap="small">
              <a:solidFill>
                <a:schemeClr val="dk1"/>
              </a:solidFill>
              <a:latin typeface="+mn-lt"/>
              <a:ea typeface="+mn-ea"/>
              <a:cs typeface="+mn-cs"/>
            </a:rPr>
            <a:t>AMBIARE CAMPO ALLA CIECA</a:t>
          </a:r>
          <a:r>
            <a:rPr lang="it-IT" sz="1100" cap="small">
              <a:solidFill>
                <a:schemeClr val="dk1"/>
              </a:solidFill>
              <a:latin typeface="+mn-lt"/>
              <a:ea typeface="+mn-ea"/>
              <a:cs typeface="+mn-cs"/>
            </a:rPr>
            <a:t>, IN MANIERA VELOCE, PROVIAMO A COGLIERLI IN DIFFICOLTA’ O MALPOSIZIONATI. </a:t>
          </a:r>
          <a:r>
            <a:rPr lang="it-IT" sz="1100" cap="small" baseline="0">
              <a:solidFill>
                <a:schemeClr val="dk1"/>
              </a:solidFill>
              <a:latin typeface="+mn-lt"/>
              <a:ea typeface="+mn-ea"/>
              <a:cs typeface="+mn-cs"/>
            </a:rPr>
            <a:t>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GIMMIGOL. PIEDI BUONI E TESTA. SE RIUSCIAMO A VALORIZZARLO, OSSIA A METTERLO NELLE CONDIZIONI DI AVERE IL TEMPO PER LA GIOCATA, UNA QUALCHE BELLA PALLA ALLE PUNTE CREDO CHE ARRIVERA'. GIMMI DEVI ESSERE BRAVO TU A RITAGLIARTI LO SPAZIO GIUSTO. DA TE VOGLIO POSSIBILMENTE L'ULTIMO PASSAGGIO, LA VERTICALIZZAZIONE PER LE PUNTE. </a:t>
          </a:r>
        </a:p>
        <a:p>
          <a:r>
            <a:rPr lang="it-IT" sz="1100" b="1" cap="small" baseline="0">
              <a:solidFill>
                <a:schemeClr val="dk1"/>
              </a:solidFill>
              <a:latin typeface="+mn-lt"/>
              <a:ea typeface="+mn-ea"/>
              <a:cs typeface="+mn-cs"/>
            </a:rPr>
            <a:t>QUELLO CHE TI CHIEDO E' IN FASE DI NON POSSESSO DI NON STAZIONARE AL PARI DELLE PUNTE, PERCHE' NON POSSIAMO PERMETTERCELO, QUINDI SE RIESCI VAI A DARE FASTIDIO AL LORO PERNO DEL CENTROCAMPO.  VOLENDO VENTU E GIMMI POSSO SCAMBIARSI....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VENTU E MONTI. VOGLIO </a:t>
          </a:r>
          <a:r>
            <a:rPr lang="it-IT" sz="1100" b="1" cap="small" baseline="0">
              <a:solidFill>
                <a:schemeClr val="dk1"/>
              </a:solidFill>
              <a:latin typeface="+mn-lt"/>
              <a:ea typeface="+mn-ea"/>
              <a:cs typeface="+mn-cs"/>
            </a:rPr>
            <a:t>SACRIFICIO DA ENTRAMBE</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MOVIMENTO SENZA LA PALLA E SEMPRE </a:t>
          </a:r>
          <a:r>
            <a:rPr lang="it-IT" sz="1100" cap="small" baseline="0">
              <a:solidFill>
                <a:schemeClr val="dk1"/>
              </a:solidFill>
              <a:latin typeface="+mn-lt"/>
              <a:ea typeface="+mn-ea"/>
              <a:cs typeface="+mn-cs"/>
            </a:rPr>
            <a:t>COLLEGATI CON LA TESTA. DIAMO SOLUZIONI DI GIOCO AI CENTROCAMPISTI, AI QUALI CHIEDO DI NON FAR GIRARE A VUOTO LE PUNTE.</a:t>
          </a:r>
          <a:r>
            <a:rPr lang="it-IT" sz="1100" cap="small">
              <a:solidFill>
                <a:schemeClr val="dk1"/>
              </a:solidFill>
              <a:latin typeface="+mn-lt"/>
              <a:ea typeface="+mn-ea"/>
              <a:cs typeface="+mn-cs"/>
            </a:rPr>
            <a:t> A </a:t>
          </a:r>
          <a:r>
            <a:rPr lang="it-IT" sz="1100" b="1" cap="small">
              <a:solidFill>
                <a:schemeClr val="dk1"/>
              </a:solidFill>
              <a:latin typeface="+mn-lt"/>
              <a:ea typeface="+mn-ea"/>
              <a:cs typeface="+mn-cs"/>
            </a:rPr>
            <a:t>TURNO VENITE INCONTRO AL CENTROCAMPISTA </a:t>
          </a:r>
          <a:r>
            <a:rPr lang="it-IT" sz="1100" cap="small">
              <a:solidFill>
                <a:schemeClr val="dk1"/>
              </a:solidFill>
              <a:latin typeface="+mn-lt"/>
              <a:ea typeface="+mn-ea"/>
              <a:cs typeface="+mn-cs"/>
            </a:rPr>
            <a:t>X GIOCARE IL PALLONE CON LUI. VOGLIO DA ENTRAMBE IL LAVORO SPORCO,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TIRATEVI DIETRO IL LORO DIFENSORE QUANDO VENITE INCONTRO A RICEVERE PALLA. </a:t>
          </a:r>
          <a:r>
            <a:rPr lang="it-IT" sz="1100" b="1" cap="small">
              <a:solidFill>
                <a:schemeClr val="dk1"/>
              </a:solidFill>
              <a:latin typeface="+mn-lt"/>
              <a:ea typeface="+mn-ea"/>
              <a:cs typeface="+mn-cs"/>
            </a:rPr>
            <a:t>COSI’ FACENDO CRATE SPAZIO AL BULGA ED AGLI EVENTUALI INSERIMENTI DEI CENTROCAMPISTI</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CERCHIAMO DI NON FINIRE SEMPRE IN FUORIGIOCO.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VENTU SUI CORNER A SFAVORE RIENTRI SEMPRE TU A SALTARE IN AREA. CHIARO?</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a:t>RIGORI:  </a:t>
          </a:r>
          <a:r>
            <a:rPr lang="it-IT" sz="1100" baseline="0"/>
            <a:t>GIMMI/VENTU</a:t>
          </a:r>
          <a:endParaRPr lang="it-IT" sz="1100"/>
        </a:p>
        <a:p>
          <a:r>
            <a:rPr lang="it-IT" sz="1100"/>
            <a:t>PUNIZIONI:</a:t>
          </a:r>
          <a:r>
            <a:rPr lang="it-IT" sz="1100" baseline="0"/>
            <a:t>  GIMMI DA DX,  PAOLO/ DA DX</a:t>
          </a:r>
        </a:p>
        <a:p>
          <a:endParaRPr lang="it-IT" sz="1100" b="1"/>
        </a:p>
        <a:p>
          <a:endParaRPr lang="it-IT" sz="1100" b="1" baseline="0">
            <a:solidFill>
              <a:sysClr val="windowText" lastClr="000000"/>
            </a:solidFill>
          </a:endParaRPr>
        </a:p>
        <a:p>
          <a:endParaRPr lang="it-IT" sz="1100" b="1">
            <a:solidFill>
              <a:sysClr val="windowText" lastClr="00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47625</xdr:colOff>
      <xdr:row>2</xdr:row>
      <xdr:rowOff>38097</xdr:rowOff>
    </xdr:from>
    <xdr:to>
      <xdr:col>8</xdr:col>
      <xdr:colOff>381000</xdr:colOff>
      <xdr:row>116</xdr:row>
      <xdr:rowOff>142875</xdr:rowOff>
    </xdr:to>
    <xdr:sp macro="" textlink="">
      <xdr:nvSpPr>
        <xdr:cNvPr id="2" name="CasellaDiTesto 1"/>
        <xdr:cNvSpPr txBox="1"/>
      </xdr:nvSpPr>
      <xdr:spPr>
        <a:xfrm>
          <a:off x="47625" y="380997"/>
          <a:ext cx="5153025" cy="18564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PLAYOFF E'  DENTRO O FUORI.  OGGI O OGNUNO DA IL 110% DI QUELLO CHE HA DENTRO OPPURE NON CI SARA' UN DOMANI SPORTIVO PER RIMEDIARE. </a:t>
          </a:r>
        </a:p>
        <a:p>
          <a:r>
            <a:rPr lang="it-IT" sz="1100" cap="small" baseline="0">
              <a:solidFill>
                <a:schemeClr val="dk1"/>
              </a:solidFill>
              <a:latin typeface="+mn-lt"/>
              <a:ea typeface="+mn-ea"/>
              <a:cs typeface="+mn-cs"/>
            </a:rPr>
            <a:t>OGGI BISOGNA ESSERE PERFETTI. OGNUNO DEVE FARE IL SUO LAVORO AL MEGLIO CON GRINTA E PRECISIONE TENENDO SEMPRE LA LUCE ACCESA. SIAMO UN BUONISSIMO GRUPPO E SE SIAMO QUI VUOL DIRE CHE NONOSTANTE INFORTUNI E ASSENZE ABBIAMO DELLE QUALITA'. SE SIAMO QUI E' GRAZIE AL GRUPPO! RICORDATEVELO. E SE OGGI VOGLIAMO USCIRE VINCITORI, METTIAMO DA PARTE LE GLORIE PERSONALI E METTIAMOCI AL SERVIZIO DEL COMPAGNO.  OGNI PALLONE PUO' ESSERE DECISIVO, PER QUESTO SERVE CHE VOI FACCIATE LA GIOCATA MIGLIORE IN OGNI SITUAZIONE. </a:t>
          </a:r>
          <a:endParaRPr lang="it-IT" sz="1100" b="1" cap="small" baseline="0">
            <a:solidFill>
              <a:schemeClr val="dk1"/>
            </a:solidFill>
            <a:latin typeface="+mn-lt"/>
            <a:ea typeface="+mn-ea"/>
            <a:cs typeface="+mn-cs"/>
          </a:endParaRPr>
        </a:p>
        <a:p>
          <a:r>
            <a:rPr lang="it-IT" sz="1100" b="1" cap="small" baseline="0">
              <a:solidFill>
                <a:schemeClr val="dk1"/>
              </a:solidFill>
              <a:latin typeface="+mn-lt"/>
              <a:ea typeface="+mn-ea"/>
              <a:cs typeface="+mn-cs"/>
            </a:rPr>
            <a:t>OGGI VOGLIO CHE PARTIAMO SUBITO CATTIVI E CI PRENDIAMO IL POSSESSO DEL CAMPO</a:t>
          </a:r>
          <a:r>
            <a:rPr lang="it-IT" sz="1100" b="0" cap="small" baseline="0">
              <a:solidFill>
                <a:schemeClr val="dk1"/>
              </a:solidFill>
              <a:latin typeface="+mn-lt"/>
              <a:ea typeface="+mn-ea"/>
              <a:cs typeface="+mn-cs"/>
            </a:rPr>
            <a:t> E GLI FACCIAMO SUBITO CAPIRE CHE OGGI NOI SIAMO QUI PER VINCERE E CHE LORO SONO SOLO UNA TAPPA DA QUI AL MIRABELLO. </a:t>
          </a:r>
        </a:p>
        <a:p>
          <a:r>
            <a:rPr lang="it-IT" sz="1100" b="0" cap="small" baseline="0">
              <a:solidFill>
                <a:schemeClr val="dk1"/>
              </a:solidFill>
              <a:latin typeface="+mn-lt"/>
              <a:ea typeface="+mn-ea"/>
              <a:cs typeface="+mn-cs"/>
            </a:rPr>
            <a:t>OGGI</a:t>
          </a:r>
          <a:r>
            <a:rPr lang="it-IT" sz="1100" cap="small" baseline="0">
              <a:solidFill>
                <a:schemeClr val="dk1"/>
              </a:solidFill>
              <a:latin typeface="+mn-lt"/>
              <a:ea typeface="+mn-ea"/>
              <a:cs typeface="+mn-cs"/>
            </a:rPr>
            <a:t> NON GLI REGALIAMO NEANCHE UN MINUTO A QUESTI QUI.</a:t>
          </a:r>
        </a:p>
        <a:p>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   </a:t>
          </a:r>
          <a:r>
            <a:rPr lang="it-IT" sz="1100" u="none" cap="small" baseline="0">
              <a:solidFill>
                <a:schemeClr val="dk1"/>
              </a:solidFill>
              <a:latin typeface="+mn-lt"/>
              <a:ea typeface="+mn-ea"/>
              <a:cs typeface="+mn-cs"/>
            </a:rPr>
            <a:t>ROSSO / FRANZ-LUCA-CAMI- ABI / VITTO - FLACO - ARIA / PAOLOZZO / BREV - MONTI</a:t>
          </a:r>
        </a:p>
        <a:p>
          <a:endParaRPr lang="it-IT" sz="1100" cap="small" baseline="0">
            <a:solidFill>
              <a:schemeClr val="dk1"/>
            </a:solidFill>
            <a:latin typeface="+mn-lt"/>
            <a:ea typeface="+mn-ea"/>
            <a:cs typeface="+mn-cs"/>
          </a:endParaRPr>
        </a:p>
        <a:p>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OGGI</a:t>
          </a:r>
          <a:r>
            <a:rPr lang="it-IT" sz="1100" cap="small" baseline="0">
              <a:solidFill>
                <a:schemeClr val="dk1"/>
              </a:solidFill>
              <a:latin typeface="+mn-lt"/>
              <a:ea typeface="+mn-ea"/>
              <a:cs typeface="+mn-cs"/>
            </a:rPr>
            <a:t> GIOCHIAMO SENZA UN MARCATORE PURO, LA LORO PUNTA CENTRALE ED IL LORO 3/4 CHE SI INSERISCE LI PRENDIAMO A ZONA. LA DIFESA LA GUIDA LUCA,</a:t>
          </a:r>
          <a:r>
            <a:rPr lang="it-IT" sz="1100" cap="small">
              <a:solidFill>
                <a:schemeClr val="dk1"/>
              </a:solidFill>
              <a:latin typeface="+mn-lt"/>
              <a:ea typeface="+mn-ea"/>
              <a:cs typeface="+mn-cs"/>
            </a:rPr>
            <a:t> COMANDA LUI. POSSIBILMENTE </a:t>
          </a:r>
          <a:r>
            <a:rPr lang="it-IT" sz="1100" cap="small" baseline="0">
              <a:solidFill>
                <a:schemeClr val="dk1"/>
              </a:solidFill>
              <a:latin typeface="+mn-lt"/>
              <a:ea typeface="+mn-ea"/>
              <a:cs typeface="+mn-cs"/>
            </a:rPr>
            <a:t>PROVIAMO A FAR PARTIRE L'AZIONE PALLA A TERRA E A SCARICARE AL CENTRALE DI CENTROCAMPO SE VIENE A PRENDERE PALLA. PROVIAMO  ANCHE QUALCHE LANCIO LUNGO PER LA TESTA DI PAOLOZZO O DI BREV. AI 1/16 SONO ANDATI IN DIFFICOLTA' COI LANCI LUNGHI, NON HANNO UN GRAN TEMPISMO DI TESTA. IL LANCIO LUNGO NON DEVE ESSERE LA REGOLA MA QUALCHE VOLTA PROVIAMOLO!</a:t>
          </a:r>
        </a:p>
        <a:p>
          <a:r>
            <a:rPr lang="it-IT" sz="1100" b="1" i="0" u="none" strike="noStrike" cap="small" baseline="0">
              <a:solidFill>
                <a:schemeClr val="dk1"/>
              </a:solidFill>
              <a:latin typeface="+mn-lt"/>
              <a:ea typeface="+mn-ea"/>
              <a:cs typeface="+mn-cs"/>
            </a:rPr>
            <a:t>AI TERZINI CHIEDO UNA SPINTA INTELLIGENTE. CAPIAMO CHI ABBIAMO DAVANTI E PRESE LE MISURE, FACCIAMO NON 10 DISCESE MA 3/4 FATTE BENE, FATTE COL TEMPO GIUSTO MUOVENDOCI SENZA LA PALLA, ATTACCANDO LO SPAZIO: IL </a:t>
          </a:r>
          <a:r>
            <a:rPr lang="it-IT" sz="1100" b="1" cap="small" baseline="0">
              <a:solidFill>
                <a:schemeClr val="dk1"/>
              </a:solidFill>
              <a:latin typeface="+mn-lt"/>
              <a:ea typeface="+mn-ea"/>
              <a:cs typeface="+mn-cs"/>
            </a:rPr>
            <a:t>CROSS, LA PALLA ALTA IN MEZZO, COSTITUISCE IL PERICOLO MAGGIORE PER LE DIFESE.. IL LORO PORTIERE NON E' UN MAGO NELLE USCITE. CROSSIAMO ED AVREMO POSSIBILITA' REALIZZATIVE.</a:t>
          </a:r>
          <a:endParaRPr lang="it-IT" sz="1100" b="1" i="0" u="none" strike="noStrike" cap="none" baseline="0">
            <a:solidFill>
              <a:schemeClr val="dk1"/>
            </a:solidFill>
            <a:latin typeface="+mn-lt"/>
            <a:ea typeface="+mn-ea"/>
            <a:cs typeface="+mn-cs"/>
          </a:endParaRPr>
        </a:p>
        <a:p>
          <a:r>
            <a:rPr lang="it-IT" sz="1100" b="0" i="0" u="none" strike="noStrike" cap="none" baseline="0">
              <a:solidFill>
                <a:schemeClr val="dk1"/>
              </a:solidFill>
              <a:latin typeface="+mn-lt"/>
              <a:ea typeface="+mn-ea"/>
              <a:cs typeface="+mn-cs"/>
            </a:rPr>
            <a:t>COMUNQUE</a:t>
          </a:r>
          <a:r>
            <a:rPr lang="it-IT" sz="1100" b="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DIFENDIAMO TROPPO BASSI.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VITTO IN CABINA DI REGIA CON ARIA E FLACO INTERNI. VITTO</a:t>
          </a:r>
          <a:r>
            <a:rPr lang="it-IT" sz="1100" cap="small" baseline="0">
              <a:solidFill>
                <a:schemeClr val="dk1"/>
              </a:solidFill>
              <a:latin typeface="+mn-lt"/>
              <a:ea typeface="+mn-ea"/>
              <a:cs typeface="+mn-cs"/>
            </a:rPr>
            <a:t> SOLITE COSE </a:t>
          </a:r>
          <a:r>
            <a:rPr lang="it-IT" sz="1100" b="1" cap="small" baseline="0">
              <a:solidFill>
                <a:schemeClr val="dk1"/>
              </a:solidFill>
              <a:latin typeface="+mn-lt"/>
              <a:ea typeface="+mn-ea"/>
              <a:cs typeface="+mn-cs"/>
            </a:rPr>
            <a:t>MUOVITI  IN ORIZZONTALE E NON IN VERTICALE. POSSIBILMENTE VORREI GIOCATE  A DUE/TRE TOCCHI. SE RIESCI A VELOCIZZARE, E PUOI FARLO, SIAMO PIU' PERICOLOSI. QUESTI CON GIOCATE RAPIDE POSSIAMO INFASTIDIRLI.</a:t>
          </a:r>
        </a:p>
        <a:p>
          <a:r>
            <a:rPr lang="it-IT" sz="1100" b="1" cap="small" baseline="0">
              <a:solidFill>
                <a:schemeClr val="dk1"/>
              </a:solidFill>
              <a:latin typeface="+mn-lt"/>
              <a:ea typeface="+mn-ea"/>
              <a:cs typeface="+mn-cs"/>
            </a:rPr>
            <a:t>IN FASE DI NON POSSESSO POTREBBERO ESSERCI SITUAZIONI DI GIOCO DOVE SEI TU CHE DEVI ABBASSARTI E FARE DA SCHERMO DAVANTI AL LORO TREQUARTISTA SE GIOCHERANNO COME PENSO CON UN UNICO ATTACCANTE.</a:t>
          </a:r>
        </a:p>
        <a:p>
          <a:r>
            <a:rPr lang="it-IT" sz="1100" b="1" cap="small" baseline="0">
              <a:solidFill>
                <a:schemeClr val="dk1"/>
              </a:solidFill>
              <a:latin typeface="+mn-lt"/>
              <a:ea typeface="+mn-ea"/>
              <a:cs typeface="+mn-cs"/>
            </a:rPr>
            <a:t>NON TI VOGLIO VEDERE FUORI POSIZIONE O CORRERE A VUOTO IN ZONE DI CAMPO DOVE NON DEVI ESSERE. FAI GIRARE IL PALLONE E STAI IN POSIZIONE.</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DAI DUE INTERNI VOGLIO </a:t>
          </a:r>
          <a:r>
            <a:rPr lang="it-IT" sz="1100" cap="small" baseline="0">
              <a:solidFill>
                <a:schemeClr val="dk1"/>
              </a:solidFill>
              <a:latin typeface="+mn-lt"/>
              <a:ea typeface="+mn-ea"/>
              <a:cs typeface="+mn-cs"/>
            </a:rPr>
            <a:t>COPERTURA E </a:t>
          </a:r>
          <a:r>
            <a:rPr lang="it-IT" sz="1100" cap="small">
              <a:solidFill>
                <a:schemeClr val="dk1"/>
              </a:solidFill>
              <a:latin typeface="+mn-lt"/>
              <a:ea typeface="+mn-ea"/>
              <a:cs typeface="+mn-cs"/>
            </a:rPr>
            <a:t>SEMPRE UN OCCHIO AL</a:t>
          </a:r>
          <a:r>
            <a:rPr lang="it-IT" sz="1100" cap="small" baseline="0">
              <a:solidFill>
                <a:schemeClr val="dk1"/>
              </a:solidFill>
              <a:latin typeface="+mn-lt"/>
              <a:ea typeface="+mn-ea"/>
              <a:cs typeface="+mn-cs"/>
            </a:rPr>
            <a:t> CENTRO, MA ANCHE L'INSERIMENTO SE SIAMO IN POSSESSO.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a:t>
          </a:r>
        </a:p>
        <a:p>
          <a:r>
            <a:rPr lang="it-IT" sz="1100" b="1" cap="small" baseline="0">
              <a:solidFill>
                <a:schemeClr val="dk1"/>
              </a:solidFill>
              <a:latin typeface="+mn-lt"/>
              <a:ea typeface="+mn-ea"/>
              <a:cs typeface="+mn-cs"/>
            </a:rPr>
            <a:t>VITTO PRESTA ATTENZIONE AGLI INSERIMENTI DEI TERZINI</a:t>
          </a:r>
          <a:r>
            <a:rPr lang="it-IT" sz="1100" cap="small">
              <a:solidFill>
                <a:schemeClr val="dk1"/>
              </a:solidFill>
              <a:latin typeface="+mn-lt"/>
              <a:ea typeface="+mn-ea"/>
              <a:cs typeface="+mn-cs"/>
            </a:rPr>
            <a:t>, SE VANNO</a:t>
          </a:r>
          <a:r>
            <a:rPr lang="it-IT" sz="1100" cap="small" baseline="0">
              <a:solidFill>
                <a:schemeClr val="dk1"/>
              </a:solidFill>
              <a:latin typeface="+mn-lt"/>
              <a:ea typeface="+mn-ea"/>
              <a:cs typeface="+mn-cs"/>
            </a:rPr>
            <a:t> E C'E' LA POSSIBILITA' DI GIOCATA SFRUTTIAMO LE FASCE PER ARRIVARE AL CROSS.</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PAOLOZZO. DEVI ESSERE BRAVO TU A RITAGLIARTI LO SPAZIO GIUSTO. DA TE VOGLIO POSSIBILMENTE L'ULTIMO PASSAGGIO, LA VERTICALIZZAZIONE PER LE PUNTE MA ANCHE IL TIRO. SE HAI LO SPAZIO TIRA. IL LORO PORTIERE NON E' IRRESISTIBILE.</a:t>
          </a:r>
        </a:p>
        <a:p>
          <a:r>
            <a:rPr lang="it-IT" sz="1100" b="1" cap="small" baseline="0">
              <a:solidFill>
                <a:schemeClr val="dk1"/>
              </a:solidFill>
              <a:latin typeface="+mn-lt"/>
              <a:ea typeface="+mn-ea"/>
              <a:cs typeface="+mn-cs"/>
            </a:rPr>
            <a:t>QUELLO CHE TI CHIEDO E' IN FASE DI NON POSSESSO DI NON STAZIONARE AL PARI DELLE PUNTE, PERCHE' NON POSSIAMO PERMETTERCELO, TU SEI IL PRIMO CHE DEVE ANDARE A DARE FASTIDIO AL LORO CENTRALE DI CENTROCAMPO CHE FA GIOCO, DOVREBBE ESSERE IL 4 QUELLO UN PO' CICCIOTTELLO.</a:t>
          </a:r>
        </a:p>
        <a:p>
          <a:r>
            <a:rPr lang="it-IT" sz="1100" b="0" cap="small" baseline="0">
              <a:solidFill>
                <a:schemeClr val="dk1"/>
              </a:solidFill>
              <a:latin typeface="+mn-lt"/>
              <a:ea typeface="+mn-ea"/>
              <a:cs typeface="+mn-cs"/>
            </a:rPr>
            <a:t> SEI IL PRIMO AD USCIRE SUL LORO CENTRALE SE GIOCANO LA PALLA.</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CON MONTI E BREV. GIOCATE VICINI IN FASE DI POSSESSO. SE POSSIBILE TRIANGOLATE NELLO STRETTO TRA DI VOI. IN NON POSSESSO USCITE  IN PRESSING TRA IL TERZINO ED IL CENTRALE.  MONTI DI PREFERENZA SEI TU QUELLO CHE CERCA LA PROFONDITA'. LE GIOCATE LE ABBIAMO VISTE, SE RIUSCIAMO A FARLE DI PRIMA O DI SECONDA, COMUNQUE IN VELOCITA', RIUSCIAMO AD AVERE OCCASIONI. DIAMO SOLUZIONI DI GIOCO AI CENTROCAMPISTI, AI QUALI CHIEDO DI NON FAR GIRARE A VUOTO LE PUNTE.</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a:t>
          </a:r>
          <a:r>
            <a:rPr lang="it-IT" sz="1100" cap="small" baseline="0">
              <a:solidFill>
                <a:schemeClr val="dk1"/>
              </a:solidFill>
              <a:latin typeface="+mn-lt"/>
              <a:ea typeface="+mn-ea"/>
              <a:cs typeface="+mn-cs"/>
            </a:rPr>
            <a:t> MONTI PRENDITI LE RESPONSABILITA' E VAI AL TIRO ANCHE. </a:t>
          </a:r>
          <a:r>
            <a:rPr lang="it-IT" sz="1100" b="0" cap="small" baseline="0">
              <a:solidFill>
                <a:schemeClr val="dk1"/>
              </a:solidFill>
              <a:latin typeface="+mn-lt"/>
              <a:ea typeface="+mn-ea"/>
              <a:cs typeface="+mn-cs"/>
            </a:rPr>
            <a:t>SE IL ROSSO DECIDE PER IL RINVIO LUNGO, VORREI CHE BREV SI ABBASSASSE DI FIANCO A PAOLOZZO PER CERCARE DI AVERE PIU' POSSIBILITA' DI PRENDERE IL PALLONE: MONTI PRONTO A RICEVERE LA SPIZZATA, CON MAGARI IL BULGA PRONTO ALL'INSERIMENTO DI SUPPORTO.</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cap="small" baseline="0">
              <a:solidFill>
                <a:schemeClr val="dk1"/>
              </a:solidFill>
              <a:latin typeface="+mn-lt"/>
              <a:ea typeface="+mn-ea"/>
              <a:cs typeface="+mn-cs"/>
            </a:rPr>
            <a:t>TUTTI DEVONO DARE TUTTO. QUESTA E' GIA' UNA FINALE.</a:t>
          </a:r>
        </a:p>
        <a:p>
          <a:endParaRPr lang="it-IT" sz="1100" cap="small">
            <a:solidFill>
              <a:schemeClr val="dk1"/>
            </a:solidFill>
            <a:latin typeface="+mn-lt"/>
            <a:ea typeface="+mn-ea"/>
            <a:cs typeface="+mn-cs"/>
          </a:endParaRPr>
        </a:p>
        <a:p>
          <a:r>
            <a:rPr lang="it-IT" sz="1100"/>
            <a:t>RIGORI:  </a:t>
          </a:r>
          <a:r>
            <a:rPr lang="it-IT" sz="1100" baseline="0"/>
            <a:t>CAMI - PAOLOZZO  </a:t>
          </a:r>
          <a:endParaRPr lang="it-IT" sz="1100"/>
        </a:p>
        <a:p>
          <a:r>
            <a:rPr lang="it-IT" sz="1100"/>
            <a:t>PUNIZIONI:</a:t>
          </a:r>
          <a:r>
            <a:rPr lang="it-IT" sz="1100" baseline="0"/>
            <a:t>  LUCA/CAMI/PAOLO</a:t>
          </a:r>
        </a:p>
        <a:p>
          <a:endParaRPr lang="it-IT" sz="1100" baseline="0"/>
        </a:p>
        <a:p>
          <a:r>
            <a:rPr lang="it-IT" sz="1100" b="1" u="sng" baseline="0"/>
            <a:t>INTERVALLO:</a:t>
          </a:r>
        </a:p>
        <a:p>
          <a:r>
            <a:rPr lang="it-IT" sz="1100" b="1" u="none" baseline="0"/>
            <a:t>CALI DI CONCENTRAZIONE</a:t>
          </a:r>
        </a:p>
        <a:p>
          <a:r>
            <a:rPr lang="it-IT" sz="1100" b="1" u="none" baseline="0"/>
            <a:t>GESTIONE DEI TEMPI DI GIOCO</a:t>
          </a:r>
        </a:p>
        <a:p>
          <a:r>
            <a:rPr lang="it-IT" sz="1100" b="1" u="none" baseline="0"/>
            <a:t>FURBIZIA, GUADAGNIAMO CALCI PIAZZATI</a:t>
          </a:r>
        </a:p>
        <a:p>
          <a:r>
            <a:rPr lang="it-IT" sz="1100" b="1" u="none" baseline="0"/>
            <a:t>DAVANTI TENIAMO SU QUALCHE PALLA E FACCIAMO RESPIRARE LA SQUADRA</a:t>
          </a:r>
        </a:p>
        <a:p>
          <a:r>
            <a:rPr lang="it-IT" sz="1100" b="1" u="none" baseline="0"/>
            <a:t>INTERDIZIONE PIU' DECISA</a:t>
          </a:r>
        </a:p>
        <a:p>
          <a:r>
            <a:rPr lang="it-IT" sz="1100" b="1" u="none" baseline="0"/>
            <a:t>ESEMPIO DEI LORO 1/16: RECUPEARTO DUE GOL</a:t>
          </a:r>
        </a:p>
        <a:p>
          <a:endParaRPr lang="it-IT" sz="1100" b="1" u="none" baseline="0"/>
        </a:p>
        <a:p>
          <a:endParaRPr lang="it-IT" sz="1100" b="1" u="none" baseline="0"/>
        </a:p>
        <a:p>
          <a:endParaRPr lang="it-IT" sz="1100" b="1" u="sng" baseline="0"/>
        </a:p>
        <a:p>
          <a:endParaRPr lang="it-IT" sz="1100" b="1" u="sng" baseline="0"/>
        </a:p>
        <a:p>
          <a:r>
            <a:rPr lang="it-IT" sz="1100" b="1" baseline="0"/>
            <a:t>COSE POSITIVE:</a:t>
          </a:r>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r>
            <a:rPr lang="it-IT" sz="1100" b="1" baseline="0"/>
            <a:t>COSE NEGATIVE: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47625</xdr:colOff>
      <xdr:row>2</xdr:row>
      <xdr:rowOff>38096</xdr:rowOff>
    </xdr:from>
    <xdr:to>
      <xdr:col>8</xdr:col>
      <xdr:colOff>381000</xdr:colOff>
      <xdr:row>176</xdr:row>
      <xdr:rowOff>85725</xdr:rowOff>
    </xdr:to>
    <xdr:sp macro="" textlink="">
      <xdr:nvSpPr>
        <xdr:cNvPr id="2" name="CasellaDiTesto 1"/>
        <xdr:cNvSpPr txBox="1"/>
      </xdr:nvSpPr>
      <xdr:spPr>
        <a:xfrm>
          <a:off x="47625" y="380996"/>
          <a:ext cx="5153025" cy="28222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OGGI  BISOGNA FARE IL SALTO DI QUIALITA'. </a:t>
          </a:r>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E' ORA DI PROVARE A NOI STESSI QUELLO CHE REALMENTE VALIAMO. A QUESTO PUNTO </a:t>
          </a:r>
          <a:r>
            <a:rPr lang="it-IT" sz="1100" b="1" cap="small" baseline="0">
              <a:solidFill>
                <a:schemeClr val="dk1"/>
              </a:solidFill>
              <a:latin typeface="+mn-lt"/>
              <a:ea typeface="+mn-ea"/>
              <a:cs typeface="+mn-cs"/>
            </a:rPr>
            <a:t>LA DIFFERENZA LA FA LA VOGLIA </a:t>
          </a:r>
          <a:r>
            <a:rPr lang="it-IT" sz="1100" cap="small" baseline="0">
              <a:solidFill>
                <a:schemeClr val="dk1"/>
              </a:solidFill>
              <a:latin typeface="+mn-lt"/>
              <a:ea typeface="+mn-ea"/>
              <a:cs typeface="+mn-cs"/>
            </a:rPr>
            <a:t>RAGAZ, SIAMO ANCHE QUEST'ANNO DA MIRABELLO? OK, QUESTA A' LA PARTITA GIUSTA PER DIMOSTRARLO. E  BADATE BENE, PER POTER GIOCARE UN'ALTRA PARTITA DOPO QUESTA, L'UNICO VERO MODO, E' LOTTARE SU TUTTE LE PALLE E METTERE I COGLIONI IN CAMPO: SE CI LIMITIAMO A FARE IL COMPITINO E A SPERARE CHE TANTO PRIMA O POI SUCCEDERA' QUALCOSA, RIENTREREMO QUI DENTRO DA SCONFITTI. </a:t>
          </a:r>
          <a:r>
            <a:rPr lang="it-IT" sz="1100" b="1" cap="small" baseline="0">
              <a:solidFill>
                <a:schemeClr val="dk1"/>
              </a:solidFill>
              <a:latin typeface="+mn-lt"/>
              <a:ea typeface="+mn-ea"/>
              <a:cs typeface="+mn-cs"/>
            </a:rPr>
            <a:t>OGGI DOBBIAMO LOTTARE FINCHE' NON NE AVREMO PIU', SU TUTTI I PALLONI, SACRIFICANDOCI SEMPRE IN AIUTO AL COMPAGNO IN DIFFICOLTA',  DANDOGLI SEMPRE UNA POSSIBILITA' DI GIOCATA, SAPENDO CHE LUI FARA' LO STESSO PER NOI...DOBBIAMO ESSERE UN TUTT'UNO... UNITI SI VA LONTANO SUTURA, UNITI NON CI FERMA NESSUNO,  NEANCHE UNO CHE HA FATTO 20 GOL...</a:t>
          </a:r>
        </a:p>
        <a:p>
          <a:r>
            <a:rPr lang="it-IT" sz="1100" cap="small" baseline="0">
              <a:solidFill>
                <a:schemeClr val="dk1"/>
              </a:solidFill>
              <a:latin typeface="+mn-lt"/>
              <a:ea typeface="+mn-ea"/>
              <a:cs typeface="+mn-cs"/>
            </a:rPr>
            <a:t>BISOGNA ESSERE PERFETTI E SEMPRE LUCIDI. IN OGNI GIOCATA. QUELLO CHE VI CHIEDO E' DI PROVARE AD IMPOSTARE LA PARTITA COME IL PRIMO TEMPO SCORSO, CHE A MIO PARERE E' STATO MOLTO BUONO, CERCANDO DI MANTENERE IL </a:t>
          </a:r>
          <a:r>
            <a:rPr lang="it-IT" sz="1100" b="1" cap="small" baseline="0">
              <a:solidFill>
                <a:schemeClr val="dk1"/>
              </a:solidFill>
              <a:latin typeface="+mn-lt"/>
              <a:ea typeface="+mn-ea"/>
              <a:cs typeface="+mn-cs"/>
            </a:rPr>
            <a:t>POSSESSO PALLA, FACENDOLA GIRARE CON CALMA E INTELLIGENZA, CERCHIAMO LO SCARICO SUL COMPAGNO VICINO, </a:t>
          </a:r>
          <a:r>
            <a:rPr lang="it-IT" sz="1100" b="0" cap="small" baseline="0">
              <a:solidFill>
                <a:schemeClr val="dk1"/>
              </a:solidFill>
              <a:latin typeface="+mn-lt"/>
              <a:ea typeface="+mn-ea"/>
              <a:cs typeface="+mn-cs"/>
            </a:rPr>
            <a:t> E VERTICALIZZIAMO AL MOMENTO GIUSTO. NON GIOCHIAMOCELA ALL'ARREMBAGGIO DA SUBITO, SE LA METTIAMO  SULLA CORSA QUESTI CI INCULANO, SONO MEDIAMENTE PIU' GIOVANI DI NOI, QUINDI DOBBIAMO CERCARE DI FARLI CORRERE DIETRO ALLA PALLA, FACCIAMOLA GIRARE   </a:t>
          </a:r>
          <a:r>
            <a:rPr lang="it-IT" sz="1100" b="1" cap="small" baseline="0">
              <a:solidFill>
                <a:schemeClr val="dk1"/>
              </a:solidFill>
              <a:latin typeface="+mn-lt"/>
              <a:ea typeface="+mn-ea"/>
              <a:cs typeface="+mn-cs"/>
            </a:rPr>
            <a:t>USANDO LA TESTA: CERCHIAMO DI TENERE IL POSSESSO E DI RIMANERE ORDINATI. </a:t>
          </a:r>
          <a:r>
            <a:rPr lang="it-IT" sz="1100" b="0" cap="small" baseline="0">
              <a:solidFill>
                <a:schemeClr val="dk1"/>
              </a:solidFill>
              <a:latin typeface="+mn-lt"/>
              <a:ea typeface="+mn-ea"/>
              <a:cs typeface="+mn-cs"/>
            </a:rPr>
            <a:t>OGGI GRINTA, CUORE E MOLTA TESTA DATO CHE </a:t>
          </a:r>
          <a:r>
            <a:rPr lang="it-IT" sz="1100" b="1" cap="small" baseline="0">
              <a:solidFill>
                <a:schemeClr val="dk1"/>
              </a:solidFill>
              <a:latin typeface="+mn-lt"/>
              <a:ea typeface="+mn-ea"/>
              <a:cs typeface="+mn-cs"/>
            </a:rPr>
            <a:t>LA PARTITA POTREBBE PROLUNGARSI OLTRE I REGOLAMENTARI...</a:t>
          </a:r>
        </a:p>
        <a:p>
          <a:r>
            <a:rPr lang="it-IT" sz="1100" b="0" cap="small" baseline="0">
              <a:solidFill>
                <a:schemeClr val="dk1"/>
              </a:solidFill>
              <a:latin typeface="+mn-lt"/>
              <a:ea typeface="+mn-ea"/>
              <a:cs typeface="+mn-cs"/>
            </a:rPr>
            <a:t>                 </a:t>
          </a:r>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   </a:t>
          </a:r>
          <a:r>
            <a:rPr lang="it-IT" sz="1100" u="none" cap="small" baseline="0">
              <a:solidFill>
                <a:schemeClr val="dk1"/>
              </a:solidFill>
              <a:latin typeface="+mn-lt"/>
              <a:ea typeface="+mn-ea"/>
              <a:cs typeface="+mn-cs"/>
            </a:rPr>
            <a:t>ROSSO / FRANZ-MAURI-CAMI- ABI / VITTO - GUERRO - ARIA / PAOLOZZO / BREV - MONTI</a:t>
          </a:r>
        </a:p>
        <a:p>
          <a:endParaRPr lang="it-IT" sz="1100" cap="small"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OGGI</a:t>
          </a:r>
          <a:r>
            <a:rPr lang="it-IT" sz="1100" cap="small" baseline="0">
              <a:solidFill>
                <a:schemeClr val="dk1"/>
              </a:solidFill>
              <a:latin typeface="+mn-lt"/>
              <a:ea typeface="+mn-ea"/>
              <a:cs typeface="+mn-cs"/>
            </a:rPr>
            <a:t> IL PERICOLO NUMERO 1 E' IL LORO CENTRAVANTI, GUALANDRI. NON GLI STACCHIAMO MAI, E DICO MAI, GLI OCCHI DI DOSSO. SE GRAVITERA' COME PENSO IN ZONA CENTRALE, MAURI E' ROBA TUA,  FAGLI CAPIRE SUBITO CHE OGGI LA PAGNOTTA SARA' DURA DA GUADAGNARE: A QUESTO NON VA LASCIATO NEANCHE MEZZO METRO. E' MOLTO BRAVO NELL'ANTICIPO E NELLA SCELTA DI TEMPO DI TESTA. SE NECESSARIO LO RADDOPPIAMO. SE SCIVOLA SUGLI ESTERNI DIVANTA ROBA DEI TERZINI. SONO FONDAMENTALI LE </a:t>
          </a:r>
          <a:r>
            <a:rPr lang="it-IT" sz="1100" b="1" cap="small" baseline="0">
              <a:solidFill>
                <a:schemeClr val="dk1"/>
              </a:solidFill>
              <a:latin typeface="+mn-lt"/>
              <a:ea typeface="+mn-ea"/>
              <a:cs typeface="+mn-cs"/>
            </a:rPr>
            <a:t>MARCATURE, NON ALL'ACQUA DI ROSE, RAGA: INCOLLATI.  ANCHE SULLE RIMESSE LATERALI, NON VOGLIO VEDERE MARCATURE A MEZZO METRO. ALLA FINE SONO I DETTAGLI CHE SI RIVELANO DECISIVI.</a:t>
          </a:r>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I DUE TERZINI OGGI SONO FONDAMENTALI IN FASE DI NON POSSESSO: FRANZ E ABI SE NON RISPETTIAMO LA LINEA OGGI CI FREGANO, LORO GIOCANO SPESSO SULLE FASCE, PERCIO' SE NON STIAMO ATTENTI A COME CI MUOVIAMO ANDREMO IN GROSSA DIFFICOLTA': </a:t>
          </a:r>
          <a:r>
            <a:rPr lang="it-IT" sz="1100" b="1" i="0" cap="small" baseline="0">
              <a:solidFill>
                <a:schemeClr val="dk1"/>
              </a:solidFill>
              <a:latin typeface="+mn-lt"/>
              <a:ea typeface="+mn-ea"/>
              <a:cs typeface="+mn-cs"/>
            </a:rPr>
            <a:t>QUINDI CHIEDO  DI PRENDERE PRIMA LE MISURE A CHI ABBIAMO DAVANTI E DI SCENDERE CON OCULATEZZA, CIOE' CON LA CAPACITA' DI RIENTRARE A POSTO. NON COMPROMETTIAMO LA NOSTRA PARTITA CON DISCESE SCRITERIATE, ANDARE IN SVANTAGGIO OGGI POTREBBE ESSERE PROBLEMATICO DA RECUPERARE PERCHE' SIGNIFICHEREBBE SBILANCIARSI E LASCIARGLI SPAZI PIU'AMPI. LE DISCESE CHE FACCIAMO LE FACCIAMO FATTE BENE E COL TEMPO GIUSTO MUOVENDOCI SENZA LA PALLA, ATTACCANDO LO SPAZIO: IL </a:t>
          </a:r>
          <a:r>
            <a:rPr lang="it-IT" sz="1100" b="1" cap="small" baseline="0">
              <a:solidFill>
                <a:schemeClr val="dk1"/>
              </a:solidFill>
              <a:latin typeface="+mn-lt"/>
              <a:ea typeface="+mn-ea"/>
              <a:cs typeface="+mn-cs"/>
            </a:rPr>
            <a:t>CROSS, LA PALLA ALTA IN MEZZO, COSTITUISCE IL PERICOLO MAGGIORE PER LE DIFESE..NON VI STO A RICORDARE COME E' VENUTO IL NOSTRO GOL LA SCORSA PARTITA. </a:t>
          </a:r>
        </a:p>
        <a:p>
          <a:pPr marL="0" marR="0" indent="0" defTabSz="914400" eaLnBrk="1" fontAlgn="auto" latinLnBrk="0" hangingPunct="1">
            <a:lnSpc>
              <a:spcPct val="100000"/>
            </a:lnSpc>
            <a:spcBef>
              <a:spcPts val="0"/>
            </a:spcBef>
            <a:spcAft>
              <a:spcPts val="0"/>
            </a:spcAft>
            <a:buClrTx/>
            <a:buSzTx/>
            <a:buFontTx/>
            <a:buNone/>
            <a:tabLst/>
            <a:defRPr/>
          </a:pPr>
          <a:r>
            <a:rPr lang="it-IT" sz="1100" b="1" cap="small" baseline="0">
              <a:solidFill>
                <a:schemeClr val="dk1"/>
              </a:solidFill>
              <a:latin typeface="+mn-lt"/>
              <a:ea typeface="+mn-ea"/>
              <a:cs typeface="+mn-cs"/>
            </a:rPr>
            <a:t>SE CI METTIAMO POI CHE MARIONE IL LORO PORTIERE NON E' UN MAGO NELLE USCITE....CROSSIAMO ED AVREMO POSSIBILITA' REALIZZATIVE.</a:t>
          </a:r>
          <a:endParaRPr lang="it-IT" sz="1100" b="1" i="0" baseline="0">
            <a:solidFill>
              <a:schemeClr val="dk1"/>
            </a:solidFill>
            <a:latin typeface="+mn-lt"/>
            <a:ea typeface="+mn-ea"/>
            <a:cs typeface="+mn-cs"/>
          </a:endParaRPr>
        </a:p>
        <a:p>
          <a:r>
            <a:rPr lang="it-IT" sz="1100" cap="small" baseline="0">
              <a:solidFill>
                <a:schemeClr val="dk1"/>
              </a:solidFill>
              <a:latin typeface="+mn-lt"/>
              <a:ea typeface="+mn-ea"/>
              <a:cs typeface="+mn-cs"/>
            </a:rPr>
            <a:t>LA DIFESA LA GUIDA CAMI: </a:t>
          </a:r>
          <a:r>
            <a:rPr lang="it-IT" sz="1100" cap="small">
              <a:solidFill>
                <a:schemeClr val="dk1"/>
              </a:solidFill>
              <a:latin typeface="+mn-lt"/>
              <a:ea typeface="+mn-ea"/>
              <a:cs typeface="+mn-cs"/>
            </a:rPr>
            <a:t>POSSIBILMENTE </a:t>
          </a:r>
          <a:r>
            <a:rPr lang="it-IT" sz="1100" cap="small" baseline="0">
              <a:solidFill>
                <a:schemeClr val="dk1"/>
              </a:solidFill>
              <a:latin typeface="+mn-lt"/>
              <a:ea typeface="+mn-ea"/>
              <a:cs typeface="+mn-cs"/>
            </a:rPr>
            <a:t>PROVIAMO A FAR PARTIRE L'AZIONE PALLA A TERRA E A SCARICARE AL CENTRALE DI CENTROCAMPO SE VIENE A PRENDERE PALLA. PROVIAMO  ANCHE QUALCHE LANCIO LUNGO PER LA TESTA DI PAOLOZZO O DI BREV.  IL LANCIO LUNGO NON DEVE ESSERE LA REGOLA MA QUALCHE VOLTA PROVIAMOLO!</a:t>
          </a:r>
        </a:p>
        <a:p>
          <a:r>
            <a:rPr lang="it-IT" sz="1100" b="0" i="0" u="none" strike="noStrike" cap="none" baseline="0">
              <a:solidFill>
                <a:schemeClr val="dk1"/>
              </a:solidFill>
              <a:latin typeface="+mn-lt"/>
              <a:ea typeface="+mn-ea"/>
              <a:cs typeface="+mn-cs"/>
            </a:rPr>
            <a:t>COMUNQUE</a:t>
          </a:r>
          <a:r>
            <a:rPr lang="it-IT" sz="1100" b="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DIFENDIAMO BASSI.</a:t>
          </a:r>
          <a:r>
            <a:rPr lang="it-IT" sz="1100" cap="small" baseline="0">
              <a:solidFill>
                <a:schemeClr val="dk1"/>
              </a:solidFill>
              <a:latin typeface="+mn-lt"/>
              <a:ea typeface="+mn-ea"/>
              <a:cs typeface="+mn-cs"/>
            </a:rPr>
            <a:t> MI RACCOMANDO.</a:t>
          </a:r>
          <a:r>
            <a:rPr lang="it-IT" sz="1100" cap="small">
              <a:solidFill>
                <a:schemeClr val="dk1"/>
              </a:solidFill>
              <a:latin typeface="+mn-lt"/>
              <a:ea typeface="+mn-ea"/>
              <a:cs typeface="+mn-cs"/>
            </a:rPr>
            <a:t> </a:t>
          </a:r>
          <a:endParaRPr lang="it-IT" sz="1100" b="1" cap="small">
            <a:solidFill>
              <a:schemeClr val="dk1"/>
            </a:solidFill>
            <a:latin typeface="+mn-lt"/>
            <a:ea typeface="+mn-ea"/>
            <a:cs typeface="+mn-cs"/>
          </a:endParaRPr>
        </a:p>
        <a:p>
          <a:r>
            <a:rPr lang="it-IT" sz="1100" b="1" cap="small">
              <a:solidFill>
                <a:schemeClr val="dk1"/>
              </a:solidFill>
              <a:latin typeface="+mn-lt"/>
              <a:ea typeface="+mn-ea"/>
              <a:cs typeface="+mn-cs"/>
            </a:rPr>
            <a:t>COME SEMPRE 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IL TIPO E' SVELTO E GIOCA ANCHE IN ACROBAZIA , NON GLI SI LASCIA UN CENTIMETRO.</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CI SI PARLA TRA DI NOI E SCELTO L'UOMO CI SI STA ATTACCATI!!</a:t>
          </a:r>
          <a:r>
            <a:rPr lang="it-IT" sz="1100" b="0" cap="small" baseline="0">
              <a:solidFill>
                <a:schemeClr val="dk1"/>
              </a:solidFill>
              <a:latin typeface="+mn-lt"/>
              <a:ea typeface="+mn-ea"/>
              <a:cs typeface="+mn-cs"/>
            </a:rPr>
            <a:t> </a:t>
          </a:r>
        </a:p>
        <a:p>
          <a:r>
            <a:rPr lang="it-IT" sz="1100" cap="small">
              <a:solidFill>
                <a:schemeClr val="dk1"/>
              </a:solidFill>
              <a:latin typeface="+mn-lt"/>
              <a:ea typeface="+mn-ea"/>
              <a:cs typeface="+mn-cs"/>
            </a:rPr>
            <a:t>SOLITE COSE.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VITTO IN CABINA DI REGIA CON ARIA E GUERRO INTERNI. VITTO</a:t>
          </a:r>
          <a:r>
            <a:rPr lang="it-IT" sz="1100" cap="small" baseline="0">
              <a:solidFill>
                <a:schemeClr val="dk1"/>
              </a:solidFill>
              <a:latin typeface="+mn-lt"/>
              <a:ea typeface="+mn-ea"/>
              <a:cs typeface="+mn-cs"/>
            </a:rPr>
            <a:t> SOLITE </a:t>
          </a:r>
          <a:r>
            <a:rPr lang="it-IT" sz="1100" b="0" cap="small" baseline="0">
              <a:solidFill>
                <a:schemeClr val="dk1"/>
              </a:solidFill>
              <a:latin typeface="+mn-lt"/>
              <a:ea typeface="+mn-ea"/>
              <a:cs typeface="+mn-cs"/>
            </a:rPr>
            <a:t>COSE MUOVITI  IN ORIZZONTALE E NON IN VERTICALE. NON ABBANDONARE IL TUO POSTO. GIOCA  VELOCE. FAI GIRARE IL PALLONE COME IL PRIMO TEMPO SCORSO, PROVIAMO A GESTIRE IL POSSESSO GIOCANDO COL COMPAGNO VICINO.</a:t>
          </a:r>
        </a:p>
        <a:p>
          <a:r>
            <a:rPr lang="it-IT" sz="1100" b="0" cap="small" baseline="0">
              <a:solidFill>
                <a:schemeClr val="dk1"/>
              </a:solidFill>
              <a:latin typeface="+mn-lt"/>
              <a:ea typeface="+mn-ea"/>
              <a:cs typeface="+mn-cs"/>
            </a:rPr>
            <a:t>IN FASE DI NON POSSESSO E' FONDAMENTALE CHE TU TI ABBASSI A PROTEZIONE DELLA DIFESA. VITTO IL TUO RUOLO E' FONDAMENTALE</a:t>
          </a:r>
          <a:r>
            <a:rPr lang="it-IT" sz="1100" b="1" cap="small" baseline="0">
              <a:solidFill>
                <a:schemeClr val="dk1"/>
              </a:solidFill>
              <a:latin typeface="+mn-lt"/>
              <a:ea typeface="+mn-ea"/>
              <a:cs typeface="+mn-cs"/>
            </a:rPr>
            <a:t>. POSIZIONE E TEMPI DI GIOCO: FAI GIRARE IL PALLONE E STAI IN POSIZIONE.</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DAI DUE INTERNI VOGLIO </a:t>
          </a:r>
          <a:r>
            <a:rPr lang="it-IT" sz="1100" cap="small" baseline="0">
              <a:solidFill>
                <a:schemeClr val="dk1"/>
              </a:solidFill>
              <a:latin typeface="+mn-lt"/>
              <a:ea typeface="+mn-ea"/>
              <a:cs typeface="+mn-cs"/>
            </a:rPr>
            <a:t>COPERTURA E IN NON POSSESSO </a:t>
          </a:r>
          <a:r>
            <a:rPr lang="it-IT" sz="1100" cap="small">
              <a:solidFill>
                <a:schemeClr val="dk1"/>
              </a:solidFill>
              <a:latin typeface="+mn-lt"/>
              <a:ea typeface="+mn-ea"/>
              <a:cs typeface="+mn-cs"/>
            </a:rPr>
            <a:t>SEMPRE UN OCCHIO AL</a:t>
          </a:r>
          <a:r>
            <a:rPr lang="it-IT" sz="1100" cap="small" baseline="0">
              <a:solidFill>
                <a:schemeClr val="dk1"/>
              </a:solidFill>
              <a:latin typeface="+mn-lt"/>
              <a:ea typeface="+mn-ea"/>
              <a:cs typeface="+mn-cs"/>
            </a:rPr>
            <a:t> CENTRO. MA ANCHE L'INSERIMENTO SE SIAMO IN POSSESSO.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VITTO PRESTA ATTENZIONE AGLI INSERIMENTI DEI TERZINI</a:t>
          </a:r>
          <a:r>
            <a:rPr lang="it-IT" sz="1100" cap="small">
              <a:solidFill>
                <a:schemeClr val="dk1"/>
              </a:solidFill>
              <a:latin typeface="+mn-lt"/>
              <a:ea typeface="+mn-ea"/>
              <a:cs typeface="+mn-cs"/>
            </a:rPr>
            <a:t>, SE VANNO</a:t>
          </a:r>
          <a:r>
            <a:rPr lang="it-IT" sz="1100" cap="small" baseline="0">
              <a:solidFill>
                <a:schemeClr val="dk1"/>
              </a:solidFill>
              <a:latin typeface="+mn-lt"/>
              <a:ea typeface="+mn-ea"/>
              <a:cs typeface="+mn-cs"/>
            </a:rPr>
            <a:t> E C'E' LA POSSIBILITA' DI GIOCATA SFRUTTIAMO LE FASCE PER ARRIVARE AL CROSS.</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PAOLOZZO. COME LA VOLTA SCORSA, TI MUOVI TRA LE LINEE, VOGLIO GIOCATE VELOCI PER I NOSTRI ATTACCANTI. E TIRA,SE HAI LO SPAZIO TIRA.</a:t>
          </a:r>
        </a:p>
        <a:p>
          <a:r>
            <a:rPr lang="it-IT" sz="1100" b="1" cap="small" baseline="0">
              <a:solidFill>
                <a:schemeClr val="dk1"/>
              </a:solidFill>
              <a:latin typeface="+mn-lt"/>
              <a:ea typeface="+mn-ea"/>
              <a:cs typeface="+mn-cs"/>
            </a:rPr>
            <a:t>IN FASE DI NON POSSESSO SCALA A CENTROCAMPO, BISOGNA DARE UNA MANO LI': VAI TU A DARE FASTIDIO AL LORO CENTRALE DI CENTROCAMPO CHE FA GIOCO E </a:t>
          </a:r>
          <a:r>
            <a:rPr lang="it-IT" sz="1100" b="0" cap="small" baseline="0">
              <a:solidFill>
                <a:schemeClr val="dk1"/>
              </a:solidFill>
              <a:latin typeface="+mn-lt"/>
              <a:ea typeface="+mn-ea"/>
              <a:cs typeface="+mn-cs"/>
            </a:rPr>
            <a:t>SEI IL PRIMO AD USCIRE SUL LORO CENTRALE DIFENSIVO SE GIOCANO  LI' LA PALLA.</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CON MONTI E BREV. GIOCATE VICINI IN FASE DI POSSESSO. SE POSSIBILE TRIANGOLATE NELLO STRETTO TRA DI VOI. IN NON POSSESSO USCITE  IN PRESSING TRA IL TERZINO ED IL CENTRALE. SIETE I PRIMI DIFENSORI RAGAZZI. MONTI DI PREFERENZA SEI TU QUELLO CHE CERCA LA PROFONDITA' MA ATTENZIONE AL FUORIGIOCO! L'ULTIMA PARTITA SIAMO FINITI SPESSO IN FUORIGIOCO...PERO' SE LE GIOCATE LE FACCIAMO COL TEMPO GIUSTO, I FUORIGIOCHI SARANNO MENO. CERCHIAMO DI GIOCARE DI PRIMA O DI SECONDA, O COMUNQUE IN VELOCITA'. DIAMO SOLUZIONI DI GIOCO AI CENTROCAMPISTI, AI QUALI CHIEDO DI NON FAR GIRARE A VUOTO LE PUNTE.</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a:t>
          </a:r>
          <a:r>
            <a:rPr lang="it-IT" sz="1100" cap="small" baseline="0">
              <a:solidFill>
                <a:schemeClr val="dk1"/>
              </a:solidFill>
              <a:latin typeface="+mn-lt"/>
              <a:ea typeface="+mn-ea"/>
              <a:cs typeface="+mn-cs"/>
            </a:rPr>
            <a:t> MONTI PRENDITI LE RESPONSABILITA' E VAI AL TIRO ANCHE. </a:t>
          </a:r>
          <a:r>
            <a:rPr lang="it-IT" sz="1100" b="0" cap="small" baseline="0">
              <a:solidFill>
                <a:schemeClr val="dk1"/>
              </a:solidFill>
              <a:latin typeface="+mn-lt"/>
              <a:ea typeface="+mn-ea"/>
              <a:cs typeface="+mn-cs"/>
            </a:rPr>
            <a:t>SE IL ROSSO DECIDE PER IL RINVIO LUNGO, VORREI CHE BREV SI ABBASSASSE DI FIANCO A PAOLOZZO PER CERCARE DI AVERE PIU' POSSIBILITA' DI PRENDERE IL PALLONE: MONTI PRONTO A RICEVERE LA SPIZZATA.</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cap="small" baseline="0">
              <a:solidFill>
                <a:schemeClr val="dk1"/>
              </a:solidFill>
              <a:latin typeface="+mn-lt"/>
              <a:ea typeface="+mn-ea"/>
              <a:cs typeface="+mn-cs"/>
            </a:rPr>
            <a:t>QUESTA E' UNA FINALE. ANDIAMO A VINCERE.</a:t>
          </a:r>
        </a:p>
        <a:p>
          <a:endParaRPr lang="it-IT" sz="1100" cap="small">
            <a:solidFill>
              <a:schemeClr val="dk1"/>
            </a:solidFill>
            <a:latin typeface="+mn-lt"/>
            <a:ea typeface="+mn-ea"/>
            <a:cs typeface="+mn-cs"/>
          </a:endParaRPr>
        </a:p>
        <a:p>
          <a:r>
            <a:rPr lang="it-IT" sz="1100"/>
            <a:t>RIGORI:  </a:t>
          </a:r>
          <a:r>
            <a:rPr lang="it-IT" sz="1100" baseline="0"/>
            <a:t>CAMI - PAOLOZZO  </a:t>
          </a:r>
          <a:endParaRPr lang="it-IT" sz="1100"/>
        </a:p>
        <a:p>
          <a:r>
            <a:rPr lang="it-IT" sz="1100"/>
            <a:t>PUNIZIONI:</a:t>
          </a:r>
          <a:r>
            <a:rPr lang="it-IT" sz="1100" baseline="0"/>
            <a:t>  CAMI O PAOLO</a:t>
          </a:r>
        </a:p>
        <a:p>
          <a:r>
            <a:rPr lang="it-IT" sz="1100" baseline="0"/>
            <a:t>ANGOLI: VEDI SCHEMA</a:t>
          </a:r>
        </a:p>
        <a:p>
          <a:endParaRPr lang="it-IT" sz="1100" baseline="0"/>
        </a:p>
        <a:p>
          <a:r>
            <a:rPr lang="it-IT" sz="1100" b="1" u="sng" baseline="0"/>
            <a:t>INTERVALLO:</a:t>
          </a:r>
        </a:p>
        <a:p>
          <a:r>
            <a:rPr lang="it-IT" sz="1100" b="1" u="none" baseline="0"/>
            <a:t>CALI DI CONCENTRAZIONE</a:t>
          </a:r>
        </a:p>
        <a:p>
          <a:r>
            <a:rPr lang="it-IT" sz="1100" b="1" u="none" baseline="0"/>
            <a:t>GESTIONE DEI TEMPI DI GIOCO</a:t>
          </a:r>
        </a:p>
        <a:p>
          <a:r>
            <a:rPr lang="it-IT" sz="1100" b="1" u="none" baseline="0"/>
            <a:t>FURBIZIA, GUADAGNIAMO CALCI PIAZZATI</a:t>
          </a:r>
        </a:p>
        <a:p>
          <a:r>
            <a:rPr lang="it-IT" sz="1100" b="1" u="none" baseline="0"/>
            <a:t>DAVANTI TENIAMO SU QUALCHE PALLA E FACCIAMO RESPIRARE LA SQUADRA</a:t>
          </a:r>
        </a:p>
        <a:p>
          <a:r>
            <a:rPr lang="it-IT" sz="1100" b="1" u="none" baseline="0"/>
            <a:t>INTERDIZIONE PIU' DECISA</a:t>
          </a:r>
        </a:p>
        <a:p>
          <a:r>
            <a:rPr lang="it-IT" sz="1100" b="1" u="none" baseline="0"/>
            <a:t>CENTRARE LO SPECCHIO</a:t>
          </a:r>
        </a:p>
        <a:p>
          <a:r>
            <a:rPr lang="it-IT" sz="1100" b="1" u="none" baseline="0"/>
            <a:t>RALLENTARE O ACCELERARE IL RITMO</a:t>
          </a:r>
        </a:p>
        <a:p>
          <a:r>
            <a:rPr lang="it-IT" sz="1100" b="1" u="none" baseline="0"/>
            <a:t>BREV ABBASSATI  A SPIZZARE DI TESTA COL BULGA IN CAMPO</a:t>
          </a:r>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sng" baseline="0"/>
        </a:p>
        <a:p>
          <a:r>
            <a:rPr lang="it-IT" sz="1100" b="1" u="sng" baseline="0"/>
            <a:t>CAMBI:</a:t>
          </a:r>
        </a:p>
        <a:p>
          <a:r>
            <a:rPr lang="it-IT" sz="1100" b="1" u="none" baseline="0"/>
            <a:t>RICORDARSI LE CONSEGNE SUI CAMBI: ANGOLI A FAVORE E CONTR</a:t>
          </a:r>
          <a:endParaRPr lang="it-IT" sz="1100" b="1" u="sng" baseline="0"/>
        </a:p>
        <a:p>
          <a:endParaRPr lang="it-IT" sz="1100" b="1" u="sng" baseline="0"/>
        </a:p>
        <a:p>
          <a:endParaRPr lang="it-IT" sz="1100" b="1" u="sng" baseline="0"/>
        </a:p>
        <a:p>
          <a:endParaRPr lang="it-IT" sz="1100" b="1" u="sng" baseline="0"/>
        </a:p>
        <a:p>
          <a:endParaRPr lang="it-IT" sz="1100" b="1" u="sng" baseline="0"/>
        </a:p>
        <a:p>
          <a:endParaRPr lang="it-IT" sz="1100" b="1" u="sng" baseline="0"/>
        </a:p>
        <a:p>
          <a:endParaRPr lang="it-IT" sz="1100" b="1" u="sng" baseline="0"/>
        </a:p>
        <a:p>
          <a:endParaRPr lang="it-IT" sz="1100" b="1" u="sng" baseline="0"/>
        </a:p>
        <a:p>
          <a:r>
            <a:rPr lang="it-IT" sz="1100" b="1" baseline="0"/>
            <a:t>COSE POSITIVE:</a:t>
          </a:r>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r>
            <a:rPr lang="it-IT" sz="1100" b="1" baseline="0"/>
            <a:t>COSE NEGATIVE: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47625</xdr:colOff>
      <xdr:row>2</xdr:row>
      <xdr:rowOff>38096</xdr:rowOff>
    </xdr:from>
    <xdr:to>
      <xdr:col>8</xdr:col>
      <xdr:colOff>381000</xdr:colOff>
      <xdr:row>180</xdr:row>
      <xdr:rowOff>95250</xdr:rowOff>
    </xdr:to>
    <xdr:sp macro="" textlink="">
      <xdr:nvSpPr>
        <xdr:cNvPr id="2" name="CasellaDiTesto 1"/>
        <xdr:cNvSpPr txBox="1"/>
      </xdr:nvSpPr>
      <xdr:spPr>
        <a:xfrm>
          <a:off x="47625" y="380996"/>
          <a:ext cx="5153025" cy="288798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baseline="0">
              <a:solidFill>
                <a:schemeClr val="dk1"/>
              </a:solidFill>
              <a:latin typeface="+mn-lt"/>
              <a:ea typeface="+mn-ea"/>
              <a:cs typeface="+mn-cs"/>
            </a:rPr>
            <a:t>RAGAZZI, IN QUESTE PARTITE SERVONO POCHE PAROLE, IMMAGINO SARETE GIA' CARICHI DI VOSTRO. COME STIMOLO ULTERIORE TENIAMO CHIARA L'IDEA CHE MANCA UNA SOLA PARTITA PER ARRIVARE DI NUOVO LA', AL MIRABELLO. PERCIO' </a:t>
          </a:r>
          <a:r>
            <a:rPr lang="it-IT" sz="1100" b="1" cap="small" baseline="0">
              <a:solidFill>
                <a:schemeClr val="dk1"/>
              </a:solidFill>
              <a:latin typeface="+mn-lt"/>
              <a:ea typeface="+mn-ea"/>
              <a:cs typeface="+mn-cs"/>
            </a:rPr>
            <a:t>ENTRIAMO IN CAMPO CON  IN TESTA IL CHIODO FISSO DI RAGGIUNGERLO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CI SIAMO FATTI IL CULO TUTTO L'ANNO, E SIAMO CRESCIUTI TUTTI INSIEME COME GRUPPO, PERCIO' OGGI PIU' CHE MAI  ANDIAMO  </a:t>
          </a:r>
          <a:r>
            <a:rPr lang="it-IT" sz="1100" b="0" cap="small" baseline="0">
              <a:solidFill>
                <a:schemeClr val="dk1"/>
              </a:solidFill>
              <a:latin typeface="+mn-lt"/>
              <a:ea typeface="+mn-ea"/>
              <a:cs typeface="+mn-cs"/>
            </a:rPr>
            <a:t>A DIMOSTRARE</a:t>
          </a:r>
          <a:r>
            <a:rPr lang="it-IT" sz="1100" cap="small" baseline="0">
              <a:solidFill>
                <a:schemeClr val="dk1"/>
              </a:solidFill>
              <a:latin typeface="+mn-lt"/>
              <a:ea typeface="+mn-ea"/>
              <a:cs typeface="+mn-cs"/>
            </a:rPr>
            <a:t>  CHE </a:t>
          </a:r>
          <a:r>
            <a:rPr lang="it-IT" sz="1100" b="1" cap="small" baseline="0">
              <a:solidFill>
                <a:schemeClr val="dk1"/>
              </a:solidFill>
              <a:latin typeface="+mn-lt"/>
              <a:ea typeface="+mn-ea"/>
              <a:cs typeface="+mn-cs"/>
            </a:rPr>
            <a:t>SE SIAMO QUI C'E' UN MOTIVO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ANDIAMO IN CAMPO A LOTTARE</a:t>
          </a:r>
          <a:r>
            <a:rPr lang="it-IT" sz="1100" b="0" cap="small" baseline="0">
              <a:solidFill>
                <a:schemeClr val="dk1"/>
              </a:solidFill>
              <a:latin typeface="+mn-lt"/>
              <a:ea typeface="+mn-ea"/>
              <a:cs typeface="+mn-cs"/>
            </a:rPr>
            <a:t>.....LOTTARE E' </a:t>
          </a:r>
          <a:r>
            <a:rPr lang="it-IT" sz="1100" cap="small" baseline="0">
              <a:solidFill>
                <a:schemeClr val="dk1"/>
              </a:solidFill>
              <a:latin typeface="+mn-lt"/>
              <a:ea typeface="+mn-ea"/>
              <a:cs typeface="+mn-cs"/>
            </a:rPr>
            <a:t>L'UNICO VERO MODO PER RISULTARE VINCITORI,  LOTTARE SEMPRE SU TUTTE LE PALLE E METTERE I COGLIONI IN CAMPO: </a:t>
          </a:r>
          <a:r>
            <a:rPr lang="it-IT" sz="1100" b="1" cap="small" baseline="0">
              <a:solidFill>
                <a:schemeClr val="dk1"/>
              </a:solidFill>
              <a:latin typeface="+mn-lt"/>
              <a:ea typeface="+mn-ea"/>
              <a:cs typeface="+mn-cs"/>
            </a:rPr>
            <a:t>LOTTARE FINCHE' NON NE AVREMO PIU', </a:t>
          </a:r>
          <a:r>
            <a:rPr lang="it-IT" sz="1100" b="0" cap="small" baseline="0">
              <a:solidFill>
                <a:schemeClr val="dk1"/>
              </a:solidFill>
              <a:latin typeface="+mn-lt"/>
              <a:ea typeface="+mn-ea"/>
              <a:cs typeface="+mn-cs"/>
            </a:rPr>
            <a:t>AIUTANDO IL COMPAGNO,  DANDOGLI SEMPRE UNA POSSIBILITA' DI GIOCATA, SAPENDO CHE LUI FARA' LO STESSO PER NOI...DOBBIAMO ESSERE UN TUTT'UNO... UNITI SI VA AL MIRABELLO SUTURA,</a:t>
          </a:r>
          <a:r>
            <a:rPr lang="it-IT" sz="1100" b="1" cap="small" baseline="0">
              <a:solidFill>
                <a:schemeClr val="dk1"/>
              </a:solidFill>
              <a:latin typeface="+mn-lt"/>
              <a:ea typeface="+mn-ea"/>
              <a:cs typeface="+mn-cs"/>
            </a:rPr>
            <a:t> UNITI NON CI FERMANO NEMMENO QUESTI QUI. DOBBIAMO ESSERE UN TUTT'UNO RAGAZZI ESSERE UN GRUPPO UNITO</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DOBBIAMO VOLERLA </a:t>
          </a:r>
          <a:r>
            <a:rPr lang="it-IT" sz="1100" b="0" cap="small" baseline="0">
              <a:solidFill>
                <a:schemeClr val="dk1"/>
              </a:solidFill>
              <a:latin typeface="+mn-lt"/>
              <a:ea typeface="+mn-ea"/>
              <a:cs typeface="+mn-cs"/>
            </a:rPr>
            <a:t>CON TUTTI NOI STESSI LA VITTORIA RAGAZZI. </a:t>
          </a:r>
        </a:p>
        <a:p>
          <a:pPr marL="0" marR="0" indent="0" defTabSz="914400" eaLnBrk="1" fontAlgn="auto" latinLnBrk="0" hangingPunct="1">
            <a:lnSpc>
              <a:spcPct val="100000"/>
            </a:lnSpc>
            <a:spcBef>
              <a:spcPts val="0"/>
            </a:spcBef>
            <a:spcAft>
              <a:spcPts val="0"/>
            </a:spcAft>
            <a:buClrTx/>
            <a:buSzTx/>
            <a:buFontTx/>
            <a:buNone/>
            <a:tabLst/>
            <a:defRPr/>
          </a:pPr>
          <a:r>
            <a:rPr lang="it-IT" sz="1100" b="1" cap="small" baseline="0">
              <a:solidFill>
                <a:schemeClr val="dk1"/>
              </a:solidFill>
              <a:latin typeface="+mn-lt"/>
              <a:ea typeface="+mn-ea"/>
              <a:cs typeface="+mn-cs"/>
            </a:rPr>
            <a:t>ENTRIAMO IN CAMPO DECISI, CONVINTI DEI NOSTRI MEZZI, DELLE NOSTRE QUALITA', SICURI DI QUELLO CHE SIAMO E DI QUELLO CHE VALIAMO</a:t>
          </a:r>
          <a:r>
            <a:rPr lang="it-IT" sz="1100" cap="small" baseline="0">
              <a:solidFill>
                <a:schemeClr val="dk1"/>
              </a:solidFill>
              <a:latin typeface="+mn-lt"/>
              <a:ea typeface="+mn-ea"/>
              <a:cs typeface="+mn-cs"/>
            </a:rPr>
            <a:t>: BASTA INSEGUIRE RAGAZZI, BASTA PARTIRE  IN SVANTAGGIO, BASTA REGALI, ENTRIAMO SUBITO CONCENTRATI. </a:t>
          </a:r>
          <a:r>
            <a:rPr lang="it-IT" sz="1100" b="1" cap="small" baseline="0">
              <a:solidFill>
                <a:schemeClr val="dk1"/>
              </a:solidFill>
              <a:latin typeface="+mn-lt"/>
              <a:ea typeface="+mn-ea"/>
              <a:cs typeface="+mn-cs"/>
            </a:rPr>
            <a:t>NON DEVE ESSERE SEMPRE UN AVVENIMENTO NEGATIVO A FARCI SCATTARE LA MOLLA. </a:t>
          </a:r>
        </a:p>
        <a:p>
          <a:r>
            <a:rPr lang="it-IT" sz="1100" cap="small" baseline="0">
              <a:solidFill>
                <a:schemeClr val="dk1"/>
              </a:solidFill>
              <a:latin typeface="+mn-lt"/>
              <a:ea typeface="+mn-ea"/>
              <a:cs typeface="+mn-cs"/>
            </a:rPr>
            <a:t>CERCHIAMO IL </a:t>
          </a:r>
          <a:r>
            <a:rPr lang="it-IT" sz="1100" b="1" cap="small" baseline="0">
              <a:solidFill>
                <a:schemeClr val="dk1"/>
              </a:solidFill>
              <a:latin typeface="+mn-lt"/>
              <a:ea typeface="+mn-ea"/>
              <a:cs typeface="+mn-cs"/>
            </a:rPr>
            <a:t>POSSESSO PALLA, FACENDOLA GIRARE CON CALMA E INTELLIGENZA, ANCHE DA DIETRO, CERCHIAMO LO SCARICO SUL COMPAGNO VICINO, </a:t>
          </a:r>
          <a:r>
            <a:rPr lang="it-IT" sz="1100" b="0" cap="small" baseline="0">
              <a:solidFill>
                <a:schemeClr val="dk1"/>
              </a:solidFill>
              <a:latin typeface="+mn-lt"/>
              <a:ea typeface="+mn-ea"/>
              <a:cs typeface="+mn-cs"/>
            </a:rPr>
            <a:t> E VERTICALIZZIAMO AL MOMENTO GIUSTO </a:t>
          </a:r>
          <a:r>
            <a:rPr lang="it-IT" sz="1100" b="1" cap="small" baseline="0">
              <a:solidFill>
                <a:schemeClr val="dk1"/>
              </a:solidFill>
              <a:latin typeface="+mn-lt"/>
              <a:ea typeface="+mn-ea"/>
              <a:cs typeface="+mn-cs"/>
            </a:rPr>
            <a:t>USANDO LA TESTA: VOGLIO IL POSSESSO,VI VOGLIO ORDINATI, MAI SUPERFICIALI MA SEMPRE CONCENTRATI ANCHE NELLE GIOCATE PIU' SEMPLICI. </a:t>
          </a:r>
        </a:p>
        <a:p>
          <a:r>
            <a:rPr lang="it-IT" sz="1100" b="0" cap="small" baseline="0">
              <a:solidFill>
                <a:schemeClr val="dk1"/>
              </a:solidFill>
              <a:latin typeface="+mn-lt"/>
              <a:ea typeface="+mn-ea"/>
              <a:cs typeface="+mn-cs"/>
            </a:rPr>
            <a:t>                 </a:t>
          </a:r>
          <a:endParaRPr lang="it-IT" sz="1100" u="sng"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FORMAZIONE   </a:t>
          </a:r>
          <a:r>
            <a:rPr lang="it-IT" sz="1100" u="none" cap="small" baseline="0">
              <a:solidFill>
                <a:schemeClr val="dk1"/>
              </a:solidFill>
              <a:latin typeface="+mn-lt"/>
              <a:ea typeface="+mn-ea"/>
              <a:cs typeface="+mn-cs"/>
            </a:rPr>
            <a:t>ROSSO / BORGHI-LUCA-CAMI- ABI /VITTO-ARIA -GUERRO / PAOLOZZO / BREV - MONTI</a:t>
          </a:r>
        </a:p>
        <a:p>
          <a:endParaRPr lang="it-IT" sz="1100" cap="small"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1100" u="sng" cap="small">
              <a:solidFill>
                <a:schemeClr val="dk1"/>
              </a:solidFill>
              <a:latin typeface="+mn-lt"/>
              <a:ea typeface="+mn-ea"/>
              <a:cs typeface="+mn-cs"/>
            </a:rPr>
            <a:t>DIFESA:</a:t>
          </a:r>
          <a:r>
            <a:rPr lang="it-IT" sz="1100" u="sng" cap="small" baseline="0">
              <a:solidFill>
                <a:schemeClr val="dk1"/>
              </a:solidFill>
              <a:latin typeface="+mn-lt"/>
              <a:ea typeface="+mn-ea"/>
              <a:cs typeface="+mn-cs"/>
            </a:rPr>
            <a:t> </a:t>
          </a:r>
          <a:r>
            <a:rPr lang="it-IT" sz="1100" cap="small">
              <a:solidFill>
                <a:schemeClr val="dk1"/>
              </a:solidFill>
              <a:latin typeface="+mn-lt"/>
              <a:ea typeface="+mn-ea"/>
              <a:cs typeface="+mn-cs"/>
            </a:rPr>
            <a:t>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OGGI</a:t>
          </a:r>
          <a:r>
            <a:rPr lang="it-IT" sz="1100" cap="small" baseline="0">
              <a:solidFill>
                <a:schemeClr val="dk1"/>
              </a:solidFill>
              <a:latin typeface="+mn-lt"/>
              <a:ea typeface="+mn-ea"/>
              <a:cs typeface="+mn-cs"/>
            </a:rPr>
            <a:t> GIOCHIAMO  CON LA STESSA COPPIA CENTRALE DEGLI 1/8 DI FINALE, SENZA UN MARCATORE PURO, LA LORO PUNTA CENTRALE ED I LORO ESTERNI CHE SI INSERISCONO LI PRENDIAMO A ZONA. LA DIFESA LA GUIDA LUCA,</a:t>
          </a:r>
          <a:r>
            <a:rPr lang="it-IT" sz="1100" cap="small">
              <a:solidFill>
                <a:schemeClr val="dk1"/>
              </a:solidFill>
              <a:latin typeface="+mn-lt"/>
              <a:ea typeface="+mn-ea"/>
              <a:cs typeface="+mn-cs"/>
            </a:rPr>
            <a:t> COMANDA LUI. SOLITE COSE: POSSIBILMENTE </a:t>
          </a:r>
          <a:r>
            <a:rPr lang="it-IT" sz="1100" cap="small" baseline="0">
              <a:solidFill>
                <a:schemeClr val="dk1"/>
              </a:solidFill>
              <a:latin typeface="+mn-lt"/>
              <a:ea typeface="+mn-ea"/>
              <a:cs typeface="+mn-cs"/>
            </a:rPr>
            <a:t>PROVIAMO A FAR PARTIRE L'AZIONE PALLA A TERRA E A SCARICARE AL CENTRALE DI CENTROCAMPO SE VIENE A PRENDERE PALLA. PROVIAMO ANCHE QUALCHE LANCIO LUNGO PER LA TESTA DI PAOLOZZO O DI BREV</a:t>
          </a:r>
          <a:r>
            <a:rPr lang="it-IT" sz="1100" b="1" cap="small" baseline="0">
              <a:solidFill>
                <a:schemeClr val="dk1"/>
              </a:solidFill>
              <a:latin typeface="+mn-lt"/>
              <a:ea typeface="+mn-ea"/>
              <a:cs typeface="+mn-cs"/>
            </a:rPr>
            <a:t>. IL LANCIO LUNGO NON DEVE ESSERE LA REGOLA MA QUALCHE VOLTA PROVIAMOLO! </a:t>
          </a:r>
          <a:r>
            <a:rPr lang="it-IT" sz="1100" b="0" i="0" baseline="0">
              <a:solidFill>
                <a:schemeClr val="dk1"/>
              </a:solidFill>
              <a:latin typeface="+mn-lt"/>
              <a:ea typeface="+mn-ea"/>
              <a:cs typeface="+mn-cs"/>
            </a:rPr>
            <a:t>COMUNQUE</a:t>
          </a:r>
          <a:r>
            <a:rPr lang="it-IT" sz="1100" b="0" cap="small" baseline="0">
              <a:solidFill>
                <a:schemeClr val="dk1"/>
              </a:solidFill>
              <a:latin typeface="+mn-lt"/>
              <a:ea typeface="+mn-ea"/>
              <a:cs typeface="+mn-cs"/>
            </a:rPr>
            <a:t> </a:t>
          </a:r>
          <a:r>
            <a:rPr lang="it-IT" sz="1100" cap="small">
              <a:solidFill>
                <a:schemeClr val="dk1"/>
              </a:solidFill>
              <a:latin typeface="+mn-lt"/>
              <a:ea typeface="+mn-ea"/>
              <a:cs typeface="+mn-cs"/>
            </a:rPr>
            <a:t>VOGLIO LA SQUADRA CORTA, NON VOGLIO DISTANZE ECCESSIVE TRA DIFESA E CENTROCAMPO</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NON DIFENDIAMO BASSI.</a:t>
          </a:r>
          <a:r>
            <a:rPr lang="it-IT" sz="1100" cap="small" baseline="0">
              <a:solidFill>
                <a:schemeClr val="dk1"/>
              </a:solidFill>
              <a:latin typeface="+mn-lt"/>
              <a:ea typeface="+mn-ea"/>
              <a:cs typeface="+mn-cs"/>
            </a:rPr>
            <a:t> MI RACCOMANDO.</a:t>
          </a:r>
          <a:r>
            <a:rPr lang="it-IT" sz="1100" cap="small">
              <a:solidFill>
                <a:schemeClr val="dk1"/>
              </a:solidFill>
              <a:latin typeface="+mn-lt"/>
              <a:ea typeface="+mn-ea"/>
              <a:cs typeface="+mn-cs"/>
            </a:rPr>
            <a:t> </a:t>
          </a:r>
          <a:endParaRPr lang="it-IT" sz="1100" b="1"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I DUE TERZINI OGGI DEVONO STARE COME SEMPRE ATTENTI ALLA LINEA IN FASE DI NON POSSESSO: BORGHI E ABI PRECISI NEL RISPETTARE LA LINEA.  SCENDIAMO CON OCULATEZZA, </a:t>
          </a:r>
          <a:r>
            <a:rPr lang="it-IT" sz="1100" b="1" i="0" cap="small" baseline="0">
              <a:solidFill>
                <a:schemeClr val="dk1"/>
              </a:solidFill>
              <a:latin typeface="+mn-lt"/>
              <a:ea typeface="+mn-ea"/>
              <a:cs typeface="+mn-cs"/>
            </a:rPr>
            <a:t>CIOE' CON LA CAPACITA' DI RIENTRARE A POSTO, </a:t>
          </a:r>
          <a:r>
            <a:rPr lang="it-IT" sz="1100" b="0" i="0" cap="small" baseline="0">
              <a:solidFill>
                <a:schemeClr val="dk1"/>
              </a:solidFill>
              <a:latin typeface="+mn-lt"/>
              <a:ea typeface="+mn-ea"/>
              <a:cs typeface="+mn-cs"/>
            </a:rPr>
            <a:t>NON COMPROMETTIAMO LA NOSTRA PARTITA CON DISCESE SCRITERIATE, LE DISCESE CHE FACCIAMO LE FACCIAMO FATTE BENE E COL TEMPO GIUSTO MUOVENDOCI SENZA LA PALLA, ATTACCANDO LO SPAZIO: IL </a:t>
          </a:r>
          <a:r>
            <a:rPr lang="it-IT" sz="1100" b="0" cap="small" baseline="0">
              <a:solidFill>
                <a:schemeClr val="dk1"/>
              </a:solidFill>
              <a:latin typeface="+mn-lt"/>
              <a:ea typeface="+mn-ea"/>
              <a:cs typeface="+mn-cs"/>
            </a:rPr>
            <a:t>CROSS, LA PALLA ALTA IN MEZZO, COSTITUISCE IL PERICOLO MAGGIORE PER LE DIFESE.</a:t>
          </a:r>
        </a:p>
        <a:p>
          <a:pPr marL="0" marR="0" indent="0" defTabSz="914400" eaLnBrk="1" fontAlgn="auto" latinLnBrk="0" hangingPunct="1">
            <a:lnSpc>
              <a:spcPct val="100000"/>
            </a:lnSpc>
            <a:spcBef>
              <a:spcPts val="0"/>
            </a:spcBef>
            <a:spcAft>
              <a:spcPts val="0"/>
            </a:spcAft>
            <a:buClrTx/>
            <a:buSzTx/>
            <a:buFontTx/>
            <a:buNone/>
            <a:tabLst/>
            <a:defRPr/>
          </a:pPr>
          <a:r>
            <a:rPr lang="it-IT" sz="1100" b="0" cap="small" baseline="0">
              <a:solidFill>
                <a:schemeClr val="dk1"/>
              </a:solidFill>
              <a:latin typeface="+mn-lt"/>
              <a:ea typeface="+mn-ea"/>
              <a:cs typeface="+mn-cs"/>
            </a:rPr>
            <a:t>A QUANTO NE SO, LORO GIOCANO ABBASTANZA CHIUSI E CERCANO SPESSO IL LANCIO PER IL 9 </a:t>
          </a:r>
          <a:r>
            <a:rPr lang="it-IT" sz="1100" cap="small" baseline="0">
              <a:solidFill>
                <a:schemeClr val="dk1"/>
              </a:solidFill>
              <a:latin typeface="+mn-lt"/>
              <a:ea typeface="+mn-ea"/>
              <a:cs typeface="+mn-cs"/>
            </a:rPr>
            <a:t>UNA PUNTA CENTRALE  CHE SVARIA E DUE CENTROCAMPISTI ESTERNI CHE SI SPINGONO SULLE FASCE, PERCIO' SE NON STIAMO ATTENTI A COME CI MUOVIAMO RISCHIAMO DI ANDARE IN DIFFICOLTA'.</a:t>
          </a:r>
          <a:endParaRPr lang="it-IT"/>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COME SEMPRE IN QUESTI MATCH SI RIVELERANNO DECISIVI I DETTAGLI:  PERCIO' </a:t>
          </a:r>
          <a:r>
            <a:rPr lang="it-IT" sz="1100" b="1" cap="small">
              <a:solidFill>
                <a:schemeClr val="dk1"/>
              </a:solidFill>
              <a:latin typeface="+mn-lt"/>
              <a:ea typeface="+mn-ea"/>
              <a:cs typeface="+mn-cs"/>
            </a:rPr>
            <a:t>MASSIMA ATTENZIONE SULLE PALLE INATTIVE, </a:t>
          </a:r>
          <a:r>
            <a:rPr lang="it-IT" sz="1100" b="0" cap="small">
              <a:solidFill>
                <a:schemeClr val="dk1"/>
              </a:solidFill>
              <a:latin typeface="+mn-lt"/>
              <a:ea typeface="+mn-ea"/>
              <a:cs typeface="+mn-cs"/>
            </a:rPr>
            <a:t>SUI</a:t>
          </a:r>
          <a:r>
            <a:rPr lang="it-IT" sz="1100" b="0" cap="small" baseline="0">
              <a:solidFill>
                <a:schemeClr val="dk1"/>
              </a:solidFill>
              <a:latin typeface="+mn-lt"/>
              <a:ea typeface="+mn-ea"/>
              <a:cs typeface="+mn-cs"/>
            </a:rPr>
            <a:t> </a:t>
          </a:r>
          <a:r>
            <a:rPr lang="it-IT" sz="1100" b="0" cap="small">
              <a:solidFill>
                <a:schemeClr val="dk1"/>
              </a:solidFill>
              <a:latin typeface="+mn-lt"/>
              <a:ea typeface="+mn-ea"/>
              <a:cs typeface="+mn-cs"/>
            </a:rPr>
            <a:t>CORNER OGNUNO UN UOMO, CI SI PARLA TRA DI NOI E SCELTO L'UOMO CI SI STA ATTACCATI!!</a:t>
          </a:r>
          <a:r>
            <a:rPr lang="it-IT" sz="1100" b="0" cap="small" baseline="0">
              <a:solidFill>
                <a:schemeClr val="dk1"/>
              </a:solidFill>
              <a:latin typeface="+mn-lt"/>
              <a:ea typeface="+mn-ea"/>
              <a:cs typeface="+mn-cs"/>
            </a:rPr>
            <a:t>  MARCATURA STRETTA ANCHE </a:t>
          </a:r>
          <a:r>
            <a:rPr lang="it-IT" sz="1100" b="1" cap="small" baseline="0">
              <a:solidFill>
                <a:schemeClr val="dk1"/>
              </a:solidFill>
              <a:latin typeface="+mn-lt"/>
              <a:ea typeface="+mn-ea"/>
              <a:cs typeface="+mn-cs"/>
            </a:rPr>
            <a:t>SULLE RIMESSE LATERALI</a:t>
          </a:r>
          <a:r>
            <a:rPr lang="it-IT" sz="1100" b="0" cap="small" baseline="0">
              <a:solidFill>
                <a:schemeClr val="dk1"/>
              </a:solidFill>
              <a:latin typeface="+mn-lt"/>
              <a:ea typeface="+mn-ea"/>
              <a:cs typeface="+mn-cs"/>
            </a:rPr>
            <a:t>, INCOLLATI ALL'UOMO, NON LASCIAMOGLI LO SPAZIO PER GIRARSI. NO FALLI STUPIDI AL LIMITE DELL'AREA,</a:t>
          </a:r>
          <a:r>
            <a:rPr lang="it-IT" sz="1100" cap="small">
              <a:solidFill>
                <a:schemeClr val="dk1"/>
              </a:solidFill>
              <a:latin typeface="+mn-lt"/>
              <a:ea typeface="+mn-ea"/>
              <a:cs typeface="+mn-cs"/>
            </a:rPr>
            <a:t> </a:t>
          </a:r>
          <a:r>
            <a:rPr lang="it-IT" sz="1100" b="1" cap="small">
              <a:solidFill>
                <a:schemeClr val="dk1"/>
              </a:solidFill>
              <a:latin typeface="+mn-lt"/>
              <a:ea typeface="+mn-ea"/>
              <a:cs typeface="+mn-cs"/>
            </a:rPr>
            <a:t>ZERO RISCHI, </a:t>
          </a:r>
          <a:r>
            <a:rPr lang="it-IT" sz="1100" cap="small">
              <a:solidFill>
                <a:schemeClr val="dk1"/>
              </a:solidFill>
              <a:latin typeface="+mn-lt"/>
              <a:ea typeface="+mn-ea"/>
              <a:cs typeface="+mn-cs"/>
            </a:rPr>
            <a:t>PALLA IN TRIBUNA QUANDO SERVE.  NO FALLI STUPIDI. </a:t>
          </a:r>
          <a:r>
            <a:rPr lang="it-IT" sz="1100" b="1" cap="small">
              <a:solidFill>
                <a:schemeClr val="dk1"/>
              </a:solidFill>
              <a:latin typeface="+mn-lt"/>
              <a:ea typeface="+mn-ea"/>
              <a:cs typeface="+mn-cs"/>
            </a:rPr>
            <a:t>ZERO PROTESTE</a:t>
          </a:r>
          <a:r>
            <a:rPr lang="it-IT" sz="1100" b="1" cap="small" baseline="0">
              <a:solidFill>
                <a:schemeClr val="dk1"/>
              </a:solidFill>
              <a:latin typeface="+mn-lt"/>
              <a:ea typeface="+mn-ea"/>
              <a:cs typeface="+mn-cs"/>
            </a:rPr>
            <a:t> (PAOLOZZO, BOCCA CUCITA, CON L'ARBITRO CI PARLA IL BREV).</a:t>
          </a:r>
          <a:endParaRPr lang="it-IT" b="0"/>
        </a:p>
        <a:p>
          <a:pPr marL="0" marR="0" indent="0" defTabSz="914400" eaLnBrk="1" fontAlgn="auto" latinLnBrk="0" hangingPunct="1">
            <a:lnSpc>
              <a:spcPct val="100000"/>
            </a:lnSpc>
            <a:spcBef>
              <a:spcPts val="0"/>
            </a:spcBef>
            <a:spcAft>
              <a:spcPts val="0"/>
            </a:spcAft>
            <a:buClrTx/>
            <a:buSzTx/>
            <a:buFontTx/>
            <a:buNone/>
            <a:tabLst/>
            <a:defRPr/>
          </a:pPr>
          <a:endParaRPr lang="it-IT" sz="1100" b="0" cap="small">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VITTO IN CABINA DI REGIA CON ARIA E GUERRO INTERNI. VITTO, SEMPLICITA'  PRECISIONE E LUCIDITA':</a:t>
          </a:r>
          <a:r>
            <a:rPr lang="it-IT" sz="1100" cap="small" baseline="0">
              <a:solidFill>
                <a:schemeClr val="dk1"/>
              </a:solidFill>
              <a:latin typeface="+mn-lt"/>
              <a:ea typeface="+mn-ea"/>
              <a:cs typeface="+mn-cs"/>
            </a:rPr>
            <a:t> </a:t>
          </a:r>
          <a:r>
            <a:rPr lang="it-IT" sz="1100" b="0" cap="small" baseline="0">
              <a:solidFill>
                <a:schemeClr val="dk1"/>
              </a:solidFill>
              <a:latin typeface="+mn-lt"/>
              <a:ea typeface="+mn-ea"/>
              <a:cs typeface="+mn-cs"/>
            </a:rPr>
            <a:t> MUOVITI  IN ORIZZONTALE E NON IN VERTICALE</a:t>
          </a:r>
          <a:r>
            <a:rPr lang="it-IT" sz="1100" b="1" cap="small" baseline="0">
              <a:solidFill>
                <a:schemeClr val="dk1"/>
              </a:solidFill>
              <a:latin typeface="+mn-lt"/>
              <a:ea typeface="+mn-ea"/>
              <a:cs typeface="+mn-cs"/>
            </a:rPr>
            <a:t>, NON ABBANDONARE IL TUO POSTO</a:t>
          </a:r>
          <a:r>
            <a:rPr lang="it-IT" sz="1100" b="0" cap="small" baseline="0">
              <a:solidFill>
                <a:schemeClr val="dk1"/>
              </a:solidFill>
              <a:latin typeface="+mn-lt"/>
              <a:ea typeface="+mn-ea"/>
              <a:cs typeface="+mn-cs"/>
            </a:rPr>
            <a:t>. GIOCA  VELOCE. FAI GIRARE IL PALLONE , PROVIAMO A GESTIRE IL POSSESSO GIOCANDO COL COMPAGNO VICINO.</a:t>
          </a:r>
        </a:p>
        <a:p>
          <a:r>
            <a:rPr lang="it-IT" sz="1100" b="0" cap="small" baseline="0">
              <a:solidFill>
                <a:schemeClr val="dk1"/>
              </a:solidFill>
              <a:latin typeface="+mn-lt"/>
              <a:ea typeface="+mn-ea"/>
              <a:cs typeface="+mn-cs"/>
            </a:rPr>
            <a:t>IN FASE DI NON POSSESSO E' </a:t>
          </a:r>
          <a:r>
            <a:rPr lang="it-IT" sz="1100" b="1" cap="small" baseline="0">
              <a:solidFill>
                <a:schemeClr val="dk1"/>
              </a:solidFill>
              <a:latin typeface="+mn-lt"/>
              <a:ea typeface="+mn-ea"/>
              <a:cs typeface="+mn-cs"/>
            </a:rPr>
            <a:t>FONDAMENTALE CHE TU TI ABBASSI A PROTEZIONE DELLA DIFESA. </a:t>
          </a:r>
          <a:r>
            <a:rPr lang="it-IT" sz="1100" b="0" cap="small" baseline="0">
              <a:solidFill>
                <a:schemeClr val="dk1"/>
              </a:solidFill>
              <a:latin typeface="+mn-lt"/>
              <a:ea typeface="+mn-ea"/>
              <a:cs typeface="+mn-cs"/>
            </a:rPr>
            <a:t>SE CI SARA' UN TREQUARTISTA  TI ABBASSI TU A DARGLI FASTIDIO. IL TUO RUOLO E' FONDAMENTALE</a:t>
          </a:r>
          <a:r>
            <a:rPr lang="it-IT" sz="1100" b="1" cap="small" baseline="0">
              <a:solidFill>
                <a:schemeClr val="dk1"/>
              </a:solidFill>
              <a:latin typeface="+mn-lt"/>
              <a:ea typeface="+mn-ea"/>
              <a:cs typeface="+mn-cs"/>
            </a:rPr>
            <a:t>. POSIZIONE E TEMPI DI GIOCO: FAI GIRARE IL PALLONE E STAI IN POSIZIONE. </a:t>
          </a:r>
          <a:endParaRPr lang="it-IT" sz="1100" b="0" cap="small" baseline="0">
            <a:solidFill>
              <a:schemeClr val="dk1"/>
            </a:solidFill>
            <a:latin typeface="+mn-lt"/>
            <a:ea typeface="+mn-ea"/>
            <a:cs typeface="+mn-cs"/>
          </a:endParaRPr>
        </a:p>
        <a:p>
          <a:r>
            <a:rPr lang="it-IT" sz="1100" cap="small">
              <a:solidFill>
                <a:schemeClr val="dk1"/>
              </a:solidFill>
              <a:latin typeface="+mn-lt"/>
              <a:ea typeface="+mn-ea"/>
              <a:cs typeface="+mn-cs"/>
            </a:rPr>
            <a:t>DAI DUE INTERNI VOGLIO </a:t>
          </a:r>
          <a:r>
            <a:rPr lang="it-IT" sz="1100" cap="small" baseline="0">
              <a:solidFill>
                <a:schemeClr val="dk1"/>
              </a:solidFill>
              <a:latin typeface="+mn-lt"/>
              <a:ea typeface="+mn-ea"/>
              <a:cs typeface="+mn-cs"/>
            </a:rPr>
            <a:t>COPERTURA E IN NON POSSESSO </a:t>
          </a:r>
          <a:r>
            <a:rPr lang="it-IT" sz="1100" cap="small">
              <a:solidFill>
                <a:schemeClr val="dk1"/>
              </a:solidFill>
              <a:latin typeface="+mn-lt"/>
              <a:ea typeface="+mn-ea"/>
              <a:cs typeface="+mn-cs"/>
            </a:rPr>
            <a:t>SEMPRE UN OCCHIO AL</a:t>
          </a:r>
          <a:r>
            <a:rPr lang="it-IT" sz="1100" cap="small" baseline="0">
              <a:solidFill>
                <a:schemeClr val="dk1"/>
              </a:solidFill>
              <a:latin typeface="+mn-lt"/>
              <a:ea typeface="+mn-ea"/>
              <a:cs typeface="+mn-cs"/>
            </a:rPr>
            <a:t> CENTRO. MA ANCHE L'INSERIMENTO SE SIAMO IN POSSESSO. </a:t>
          </a:r>
          <a:r>
            <a:rPr lang="it-IT" sz="1100" b="1" cap="small">
              <a:solidFill>
                <a:schemeClr val="dk1"/>
              </a:solidFill>
              <a:latin typeface="+mn-lt"/>
              <a:ea typeface="+mn-ea"/>
              <a:cs typeface="+mn-cs"/>
            </a:rPr>
            <a:t>IN NON POSSESSO GIOCHIAMO VICINI AL CENTRALE</a:t>
          </a:r>
          <a:r>
            <a:rPr lang="it-IT" sz="1100" b="1" cap="small" baseline="0">
              <a:solidFill>
                <a:schemeClr val="dk1"/>
              </a:solidFill>
              <a:latin typeface="+mn-lt"/>
              <a:ea typeface="+mn-ea"/>
              <a:cs typeface="+mn-cs"/>
            </a:rPr>
            <a:t>. CENTRALE E INTERNI PRESTATE ATTENZIONE AGLI INSERIMENTI DEI TERZINI</a:t>
          </a:r>
          <a:r>
            <a:rPr lang="it-IT" sz="1100" cap="small">
              <a:solidFill>
                <a:schemeClr val="dk1"/>
              </a:solidFill>
              <a:latin typeface="+mn-lt"/>
              <a:ea typeface="+mn-ea"/>
              <a:cs typeface="+mn-cs"/>
            </a:rPr>
            <a:t>, </a:t>
          </a:r>
          <a:r>
            <a:rPr lang="it-IT" sz="1100" b="1" cap="small">
              <a:solidFill>
                <a:schemeClr val="dk1"/>
              </a:solidFill>
              <a:latin typeface="+mn-lt"/>
              <a:ea typeface="+mn-ea"/>
              <a:cs typeface="+mn-cs"/>
            </a:rPr>
            <a:t>SE VANNO</a:t>
          </a:r>
          <a:r>
            <a:rPr lang="it-IT" sz="1100" b="1" cap="small" baseline="0">
              <a:solidFill>
                <a:schemeClr val="dk1"/>
              </a:solidFill>
              <a:latin typeface="+mn-lt"/>
              <a:ea typeface="+mn-ea"/>
              <a:cs typeface="+mn-cs"/>
            </a:rPr>
            <a:t> </a:t>
          </a:r>
          <a:r>
            <a:rPr lang="it-IT" sz="1100" cap="small" baseline="0">
              <a:solidFill>
                <a:schemeClr val="dk1"/>
              </a:solidFill>
              <a:latin typeface="+mn-lt"/>
              <a:ea typeface="+mn-ea"/>
              <a:cs typeface="+mn-cs"/>
            </a:rPr>
            <a:t>E C'E' LA POSSIBILITA' DI GIOCATA SFRUTTIAMO LE FASCE PER ARRIVARE AL CROSS.</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TREQUARTISTA</a:t>
          </a:r>
          <a:r>
            <a:rPr lang="it-IT" sz="1100" cap="small" baseline="0">
              <a:solidFill>
                <a:schemeClr val="dk1"/>
              </a:solidFill>
              <a:latin typeface="+mn-lt"/>
              <a:ea typeface="+mn-ea"/>
              <a:cs typeface="+mn-cs"/>
            </a:rPr>
            <a:t>: PARTIAMO CON PAOLOZZO. CERCA IL TUO POSTO TRA LE LINEE, VOGLIO GIOCATE VELOCI PER I NOSTRI ATTACCANTI. E TIRA,SE HAI LO SPAZIO TIRA. RAGA, CERCHIAMOLO PAOLO, PUO' ESSERE DECISIVO NELL'IMBECCATA ALLE PUNTE.</a:t>
          </a:r>
        </a:p>
        <a:p>
          <a:r>
            <a:rPr lang="it-IT" sz="1100" b="1" cap="small" baseline="0">
              <a:solidFill>
                <a:schemeClr val="dk1"/>
              </a:solidFill>
              <a:latin typeface="+mn-lt"/>
              <a:ea typeface="+mn-ea"/>
              <a:cs typeface="+mn-cs"/>
            </a:rPr>
            <a:t>IN FASE DI NON POSSESSO VEDIAMO COME SI METTONO, SCALA A CENTROCAMPO, BISOGNA DARE UNA MANO LI': VAI TU A DARE FASTIDIO AL LORO CENTRALE DI CENTROCAMPO CHE FA GIOCO E </a:t>
          </a:r>
          <a:r>
            <a:rPr lang="it-IT" sz="1100" b="0" cap="small" baseline="0">
              <a:solidFill>
                <a:schemeClr val="dk1"/>
              </a:solidFill>
              <a:latin typeface="+mn-lt"/>
              <a:ea typeface="+mn-ea"/>
              <a:cs typeface="+mn-cs"/>
            </a:rPr>
            <a:t>SEI IL PRIMO AD USCIRE SUL LORO CENTRALE DIFENSIVO SE GIOCANO LI' LA PALLA. </a:t>
          </a:r>
          <a:endParaRPr lang="it-IT" sz="1100" b="0" cap="small">
            <a:solidFill>
              <a:schemeClr val="dk1"/>
            </a:solidFill>
            <a:latin typeface="+mn-lt"/>
            <a:ea typeface="+mn-ea"/>
            <a:cs typeface="+mn-cs"/>
          </a:endParaRPr>
        </a:p>
        <a:p>
          <a:r>
            <a:rPr lang="it-IT" sz="1100" cap="small">
              <a:solidFill>
                <a:schemeClr val="dk1"/>
              </a:solidFill>
              <a:latin typeface="+mn-lt"/>
              <a:ea typeface="+mn-ea"/>
              <a:cs typeface="+mn-cs"/>
            </a:rPr>
            <a:t> </a:t>
          </a:r>
          <a:endParaRPr lang="it-IT"/>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CON MONTI E BREV. GIOCATE VICINI IN FASE DI POSSESSO. SE POSSIBILE TRIANGOLATE NELLO STRETTO TRA DI VOI. IN NON POSSESSO USCITE  IN PRESSING TRA IL TERZINO ED IL CENTRALE. SIETE I PRIMI DIFENSORI RAGAZZI. MONTI DI PREFERENZA SEI TU QUELLO CHE CERCA LA PROFONDITA' MA ATTENZIONE AL FUORIGIOCO! PERO' SE LE GIOCATE LE FACCIAMO COL TEMPO GIUSTO, I FUORIGIOCHI LI EVITIAMO. CERCHIAMO DI GIOCARE DI PRIMA O DI SECONDA, O COMUNQUE IN VELOCITA'. DIAMO SOLUZIONI DI GIOCO AI CENTROCAMPISTI, AI QUALI CHIEDO DI NON FAR GIRARE A VUOTO LE PUNTE.</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 </a:t>
          </a:r>
          <a:r>
            <a:rPr lang="it-IT" sz="1100" cap="small" baseline="0">
              <a:solidFill>
                <a:schemeClr val="dk1"/>
              </a:solidFill>
              <a:latin typeface="+mn-lt"/>
              <a:ea typeface="+mn-ea"/>
              <a:cs typeface="+mn-cs"/>
            </a:rPr>
            <a:t> MONTI PRENDITI LE RESPONSABILITA' E VAI AL TIRO ANCHE. </a:t>
          </a:r>
          <a:r>
            <a:rPr lang="it-IT" sz="1100" b="0" cap="small" baseline="0">
              <a:solidFill>
                <a:schemeClr val="dk1"/>
              </a:solidFill>
              <a:latin typeface="+mn-lt"/>
              <a:ea typeface="+mn-ea"/>
              <a:cs typeface="+mn-cs"/>
            </a:rPr>
            <a:t>SE IL ROSSO DECIDE PER IL RINVIO LUNGO, VORREI CHE BREV SI ABBASSASSE DI FIANCO A PAOLOZZO PER CERCARE DI AVERE PIU' POSSIBILITA' DI PRENDERE IL PALLONE: MONTI PRONTO A RICEVERE LA SPIZZATA.</a:t>
          </a:r>
          <a:endParaRPr lang="it-IT" sz="1100" b="1"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cap="small" baseline="0">
              <a:solidFill>
                <a:schemeClr val="dk1"/>
              </a:solidFill>
              <a:latin typeface="+mn-lt"/>
              <a:ea typeface="+mn-ea"/>
              <a:cs typeface="+mn-cs"/>
            </a:rPr>
            <a:t>QUESTO E' IL NOSTRO ANNO. GUADAGNAMOCI IL MIRABELLO, ADESSO ANDIAMO A VINCERE.</a:t>
          </a:r>
        </a:p>
        <a:p>
          <a:endParaRPr lang="it-IT" sz="1100" cap="small">
            <a:solidFill>
              <a:schemeClr val="dk1"/>
            </a:solidFill>
            <a:latin typeface="+mn-lt"/>
            <a:ea typeface="+mn-ea"/>
            <a:cs typeface="+mn-cs"/>
          </a:endParaRPr>
        </a:p>
        <a:p>
          <a:r>
            <a:rPr lang="it-IT" sz="1100"/>
            <a:t>RIGORI:  </a:t>
          </a:r>
          <a:r>
            <a:rPr lang="it-IT" sz="1100" baseline="0"/>
            <a:t>CAMI - PAOLOZZO  </a:t>
          </a:r>
          <a:endParaRPr lang="it-IT" sz="1100"/>
        </a:p>
        <a:p>
          <a:r>
            <a:rPr lang="it-IT" sz="1100"/>
            <a:t>PUNIZIONI:</a:t>
          </a:r>
          <a:r>
            <a:rPr lang="it-IT" sz="1100" baseline="0"/>
            <a:t>  CAMI - LUCA O PAOLO</a:t>
          </a:r>
        </a:p>
        <a:p>
          <a:r>
            <a:rPr lang="it-IT" sz="1100" baseline="0"/>
            <a:t>ANGOLI: VEDI SCHEMA</a:t>
          </a:r>
        </a:p>
        <a:p>
          <a:endParaRPr lang="it-IT" sz="1100" baseline="0"/>
        </a:p>
        <a:p>
          <a:r>
            <a:rPr lang="it-IT" sz="1100" baseline="0"/>
            <a:t>EVENTUALI: SE SIAMO IN DIFFICOLTA' SULLE FASCE ALLARGARE E ABBASSARE MONTI, LASCIANDO PAOLO IN APPOGGIO AL BREV.</a:t>
          </a:r>
        </a:p>
        <a:p>
          <a:endParaRPr lang="it-IT" sz="1100" baseline="0"/>
        </a:p>
        <a:p>
          <a:endParaRPr lang="it-IT" sz="1100" baseline="0"/>
        </a:p>
        <a:p>
          <a:r>
            <a:rPr lang="it-IT" sz="1100" b="1" u="sng" baseline="0"/>
            <a:t>INTERVALLO:</a:t>
          </a:r>
        </a:p>
        <a:p>
          <a:r>
            <a:rPr lang="it-IT" sz="1100" b="1" u="none" baseline="0"/>
            <a:t>CALI DI CONCENTRAZIONE</a:t>
          </a:r>
        </a:p>
        <a:p>
          <a:r>
            <a:rPr lang="it-IT" sz="1100" b="1" u="none" baseline="0"/>
            <a:t>LUCIDITA'</a:t>
          </a:r>
        </a:p>
        <a:p>
          <a:r>
            <a:rPr lang="it-IT" sz="1100" b="1" u="none" baseline="0"/>
            <a:t>GESTIONE DEI TEMPI DI GIOCO</a:t>
          </a:r>
        </a:p>
        <a:p>
          <a:r>
            <a:rPr lang="it-IT" sz="1100" b="1" u="none" baseline="0"/>
            <a:t>FURBIZIA, GUADAGNIAMO CALCI PIAZZATI</a:t>
          </a:r>
        </a:p>
        <a:p>
          <a:r>
            <a:rPr lang="it-IT" sz="1100" b="1" u="none" baseline="0"/>
            <a:t>DAVANTI TENIAMO SU QUALCHE PALLA E FACCIAMO RESPIRARE LA SQUADRA</a:t>
          </a:r>
        </a:p>
        <a:p>
          <a:r>
            <a:rPr lang="it-IT" sz="1100" b="1" u="none" baseline="0"/>
            <a:t>INTERDIZIONE PIU' DECISA</a:t>
          </a:r>
        </a:p>
        <a:p>
          <a:r>
            <a:rPr lang="it-IT" sz="1100" b="1" u="none" baseline="0"/>
            <a:t>CENTRARE LO SPECCHIO</a:t>
          </a:r>
        </a:p>
        <a:p>
          <a:r>
            <a:rPr lang="it-IT" sz="1100" b="1" u="none" baseline="0"/>
            <a:t>RALLENTARE O ACCELERARE IL RITMO</a:t>
          </a:r>
        </a:p>
        <a:p>
          <a:r>
            <a:rPr lang="it-IT" sz="1100" b="1" u="none" baseline="0"/>
            <a:t>BREV ABBASSATI  A SPIZZARE DI TESTA COL BULGA IN CAMPO</a:t>
          </a:r>
        </a:p>
        <a:p>
          <a:r>
            <a:rPr lang="it-IT" sz="1100" b="1" u="none" baseline="0"/>
            <a:t>SE SIAMO SOTTO O PARI: RICORDARE 1/8 E 1/4</a:t>
          </a:r>
        </a:p>
        <a:p>
          <a:r>
            <a:rPr lang="it-IT" sz="1100" b="1" u="none" baseline="0"/>
            <a:t>SE SIAMO SOPRA: RICORDARE IN COPPA</a:t>
          </a:r>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none" baseline="0"/>
        </a:p>
        <a:p>
          <a:endParaRPr lang="it-IT" sz="1100" b="1" u="sng" baseline="0"/>
        </a:p>
        <a:p>
          <a:r>
            <a:rPr lang="it-IT" sz="1100" b="1" u="sng" baseline="0"/>
            <a:t>CAMBI:</a:t>
          </a:r>
        </a:p>
        <a:p>
          <a:r>
            <a:rPr lang="it-IT" sz="1100" b="1" u="none" baseline="0"/>
            <a:t>RICORDARSI LE CONSEGNE SUI CAMBI: ANGOLI A FAVORE E CONTRO</a:t>
          </a:r>
          <a:endParaRPr lang="it-IT" sz="1100" b="1" u="sng" baseline="0"/>
        </a:p>
        <a:p>
          <a:endParaRPr lang="it-IT" sz="1100" b="1" u="sng" baseline="0"/>
        </a:p>
        <a:p>
          <a:endParaRPr lang="it-IT" sz="1100" b="1" u="sng" baseline="0"/>
        </a:p>
        <a:p>
          <a:endParaRPr lang="it-IT" sz="1100" b="1" u="sng" baseline="0"/>
        </a:p>
        <a:p>
          <a:endParaRPr lang="it-IT" sz="1100" b="1" u="sng" baseline="0"/>
        </a:p>
        <a:p>
          <a:endParaRPr lang="it-IT" sz="1100" b="1" u="sng" baseline="0"/>
        </a:p>
        <a:p>
          <a:endParaRPr lang="it-IT" sz="1100" b="1" u="sng" baseline="0"/>
        </a:p>
        <a:p>
          <a:endParaRPr lang="it-IT" sz="1100" b="1" u="sng" baseline="0"/>
        </a:p>
        <a:p>
          <a:r>
            <a:rPr lang="it-IT" sz="1100" b="1" baseline="0"/>
            <a:t>COSE POSITIVE:</a:t>
          </a:r>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endParaRPr lang="it-IT" sz="1100" b="1" baseline="0"/>
        </a:p>
        <a:p>
          <a:r>
            <a:rPr lang="it-IT" sz="1100" b="1" baseline="0"/>
            <a:t>COSE NEGATIVE: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58</xdr:row>
      <xdr:rowOff>76200</xdr:rowOff>
    </xdr:to>
    <xdr:sp macro="" textlink="">
      <xdr:nvSpPr>
        <xdr:cNvPr id="2" name="CasellaDiTesto 1"/>
        <xdr:cNvSpPr txBox="1"/>
      </xdr:nvSpPr>
      <xdr:spPr>
        <a:xfrm>
          <a:off x="47625" y="361950"/>
          <a:ext cx="5153025" cy="910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VUOL DIRE GIA’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SIAMO SOLITI REGALARE MINUTAGGIO AI NOSTRI AVVERSARI, SMETTIAMOLA NATALE NON E’ ANCORA ARRIVATO. ALLA SQUADRA CHIEDO MASSIMO IMPEGNO E MASSIMO SFORZO DA PARTE DI TUTTI, </a:t>
          </a:r>
          <a:r>
            <a:rPr lang="it-IT" sz="1100" b="1" cap="small">
              <a:solidFill>
                <a:schemeClr val="dk1"/>
              </a:solidFill>
              <a:latin typeface="+mn-lt"/>
              <a:ea typeface="+mn-ea"/>
              <a:cs typeface="+mn-cs"/>
            </a:rPr>
            <a:t>UNITI</a:t>
          </a:r>
          <a:r>
            <a:rPr lang="it-IT" sz="1100" cap="small">
              <a:solidFill>
                <a:schemeClr val="dk1"/>
              </a:solidFill>
              <a:latin typeface="+mn-lt"/>
              <a:ea typeface="+mn-ea"/>
              <a:cs typeface="+mn-cs"/>
            </a:rPr>
            <a:t> SI VINCE E SI VA LONTANO. QUEST’ANNO  TUTTI CONTRO DI NOI VORRANNO FARE BELLA FIGURA….PERCIO’ NON SOTTOVALUTIAMO NESSUNO. RIPARTIAMO DA ZERO TUTTI ALLA PARI</a:t>
          </a:r>
        </a:p>
        <a:p>
          <a:r>
            <a:rPr lang="it-IT" sz="1100" cap="small">
              <a:solidFill>
                <a:schemeClr val="dk1"/>
              </a:solidFill>
              <a:latin typeface="+mn-lt"/>
              <a:ea typeface="+mn-ea"/>
              <a:cs typeface="+mn-cs"/>
            </a:rPr>
            <a:t>DOBBIAMO DIMOSTRARE DI ESSERE ANCORA NOI, PARTITA DOPO PARTITA, QUELLI DA BATTERE.</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CERCHIAMO QUANDO POSSIBILE DI PARTIRE CON LA PALLA DAGLI ESTERNI CHE VOGLIO SI ALLARGHINO BASSI PRONTI A RICEVERE PALLA DAL ROSSO. POI PALLA AL CENTRALE DI CENTROCAMPO: E’ LUI CHE DEVE FARE GIOCO NON NOI. CHIARO? NON LANCIAMO ALLA CAZZO DI CANE IN AVANTI CERCANDO LA VERTICALIZZAZIONE, SARA’ FABIO CHE VERTICALIZZERA’ E DECIDERA’ IL DA FARSI. </a:t>
          </a:r>
          <a:r>
            <a:rPr lang="it-IT" sz="1100" b="1" cap="small">
              <a:solidFill>
                <a:schemeClr val="dk1"/>
              </a:solidFill>
              <a:latin typeface="+mn-lt"/>
              <a:ea typeface="+mn-ea"/>
              <a:cs typeface="+mn-cs"/>
            </a:rPr>
            <a:t>MUOVIAMOCI SENZA PALLA</a:t>
          </a:r>
          <a:r>
            <a:rPr lang="it-IT" sz="1100" cap="small">
              <a:solidFill>
                <a:schemeClr val="dk1"/>
              </a:solidFill>
              <a:latin typeface="+mn-lt"/>
              <a:ea typeface="+mn-ea"/>
              <a:cs typeface="+mn-cs"/>
            </a:rPr>
            <a:t>, QUANDO POSSIBILE PER DARE UN’ALTERNATIVA DI GIOCATA AI CENTROCAMPISTI. OCCHIO PERO’SE CI SGANCIAMO DOBBIAMO AVER CHIARA L’IDEA DI NON SBILANCIARE LA SQUADRA E SOPRATTUTTO DOBBIAMO AVERE IL FIATO PER TORNARE. I DUE CENTRALI: NON CERCHIAMO SEMPRE L’ANTICIPO OK? IL PIU’ VELOCE DEI DUE LO PRENDE LUCA BREV, CAMI TU TI STACCHI UN PO’ DIETRO.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IN UN CAMPO LARGO COME IL NOSTRO SE FATTO VELOCE IL GIRO PALLA PUO’ CREARE SUPERIORITA’.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QUINDI CERCHIAMO SOPRATTUTTO DI </a:t>
          </a:r>
          <a:r>
            <a:rPr lang="it-IT" sz="1100" b="1" cap="small">
              <a:solidFill>
                <a:schemeClr val="dk1"/>
              </a:solidFill>
              <a:latin typeface="+mn-lt"/>
              <a:ea typeface="+mn-ea"/>
              <a:cs typeface="+mn-cs"/>
            </a:rPr>
            <a:t>MANTENERE LA DISTANZA GIUSTA TRA I REPARTI.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IL GIOCO PASSA DA FABIO CHE DETTERA’ I TEMPI DELLA SQUADRA. A VOLTE PROVIAMO ANCHE A </a:t>
          </a:r>
          <a:r>
            <a:rPr lang="it-IT" sz="1100" b="1" cap="small">
              <a:solidFill>
                <a:schemeClr val="dk1"/>
              </a:solidFill>
              <a:latin typeface="+mn-lt"/>
              <a:ea typeface="+mn-ea"/>
              <a:cs typeface="+mn-cs"/>
            </a:rPr>
            <a:t>CAMBIARE CAMPO ALLA CIECA</a:t>
          </a:r>
          <a:r>
            <a:rPr lang="it-IT" sz="1100" cap="small">
              <a:solidFill>
                <a:schemeClr val="dk1"/>
              </a:solidFill>
              <a:latin typeface="+mn-lt"/>
              <a:ea typeface="+mn-ea"/>
              <a:cs typeface="+mn-cs"/>
            </a:rPr>
            <a:t> DALLA PARTE DI ABI, IN MANIERA VELOCE, PROVIAMO A COGLIERLI IN DIFFICOLTA’ O MALPOSIZIONATI. L’ANNO SCORSO LI ABBIAMO DEVASTATI SULLE FASCE, 2 GOL SU 3 ERANO ARRIVATI DA CROSS (ABI X BREV9 E BEST PROPRIO PER ABI). I DUE INTERNI DEVONO MUOVERSI CON INTELLIGENZA EH: SEMPRE UN OCCHIO A FABIO E NON PERDIAMO PALLE BANALI COME CAPITATO CON GLI OPPSEN IN AMICHEVOLE DOVE PER UNA PALLA GESTITA MALE A CENTROCAMPO, COL TERZINO ALTO CHE ERA ANDATO IN SOVRAPPOSIZIONE E NON ERA STATO SERVITO, ABBIAMO PRESO UN CONTROPIEDE CHE CI E’ COSTATO UN GOL. VITTO GIOCA A DESTRA E BULGA A SINISTRA PARTIAMO COSI’. GIMMI DIETRO LE PUNTE HAI LIBERTA’ DI MOVIMENTO, TI CHIEDO PERO’ DI NON ABBASSARTI TROPPO VERSO IL NOSTRO CENTROCAMPO E DI NON DARE PUNTI DI RIFERIMENTO AI LORO DIFENSORI, QUINDI SVARIA OK? IL PRESSING SUI CENTRALI PARTE DA TE, LE PUNTE STARANNO TRA IL CENTRALE ED IL TERZINO.</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VICINI,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 ABBIAMO MILVU PRONTO AD ENTRARE PERCIO’…. MALLO ULTIMAMENTE TI SEI MOSSO BENE, MI PIACE QUANDO VIENI INCONTRO AL CENTROCAMPISTA E GIOCHI IL PALLONE CON LUI. FAI IL LAVORO SPORCO ANCHE TU E CERCA DI TIRARTI DIETRO IL LORO DIFENSORE QUANDO VIENI INCONTRO A RICEVERE PALLA. COSI’ FACENDO CREI SPAZIO AL BREV ED AGLI EVENTUALI INSERIMENTI DI GIMMI E DEI CENTROCAMPISTI. CERCHIAMO LA CONCLUSIONE QUANDO ABBIAMO LA POSSIBILITA’ MA SIAMO ANCHE ALTRUISTI SE ABBIAMO IL COMPAGNO MEGLIO POSIZIONATO.</a:t>
          </a:r>
        </a:p>
        <a:p>
          <a:r>
            <a:rPr lang="it-IT" sz="1100" cap="small">
              <a:solidFill>
                <a:schemeClr val="dk1"/>
              </a:solidFill>
              <a:latin typeface="+mn-lt"/>
              <a:ea typeface="+mn-ea"/>
              <a:cs typeface="+mn-cs"/>
            </a:rPr>
            <a:t> </a:t>
          </a:r>
        </a:p>
        <a:p>
          <a:endParaRPr lang="it-IT"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68</xdr:row>
      <xdr:rowOff>57150</xdr:rowOff>
    </xdr:to>
    <xdr:sp macro="" textlink="">
      <xdr:nvSpPr>
        <xdr:cNvPr id="2" name="CasellaDiTesto 1"/>
        <xdr:cNvSpPr txBox="1"/>
      </xdr:nvSpPr>
      <xdr:spPr>
        <a:xfrm>
          <a:off x="47625" y="381000"/>
          <a:ext cx="5153025" cy="1070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VUOL DIRE GIA’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LORO</a:t>
          </a:r>
          <a:r>
            <a:rPr lang="it-IT" sz="1100" cap="small" baseline="0">
              <a:solidFill>
                <a:schemeClr val="dk1"/>
              </a:solidFill>
              <a:latin typeface="+mn-lt"/>
              <a:ea typeface="+mn-ea"/>
              <a:cs typeface="+mn-cs"/>
            </a:rPr>
            <a:t> HANNO UNA MEDIA DI DUE GOL A PARTITA, QUINDI CONCENTRAZIONE. NON METTIAMOCI IN DIFFICOLTA'. </a:t>
          </a:r>
        </a:p>
        <a:p>
          <a:r>
            <a:rPr lang="it-IT" sz="1100" cap="small" baseline="0">
              <a:solidFill>
                <a:schemeClr val="dk1"/>
              </a:solidFill>
              <a:latin typeface="+mn-lt"/>
              <a:ea typeface="+mn-ea"/>
              <a:cs typeface="+mn-cs"/>
            </a:rPr>
            <a:t>- I TERZINI SE SPINGONO DEVONO AVERE LA FORZA DI RIENTRARE, ALTRIMENTI PREFERISCO UNA DISCESA IN MENO E UNA COPERTURA IN PIU'.</a:t>
          </a:r>
        </a:p>
        <a:p>
          <a:r>
            <a:rPr lang="it-IT" sz="1100" cap="small" baseline="0">
              <a:solidFill>
                <a:schemeClr val="dk1"/>
              </a:solidFill>
              <a:latin typeface="+mn-lt"/>
              <a:ea typeface="+mn-ea"/>
              <a:cs typeface="+mn-cs"/>
            </a:rPr>
            <a:t>- DISTANZE FRA I REPARTI. NON LASCIAMO SGUARNITA LA RETROGUARDIA CON TROPPO CAMPO LIBERO: GUARDIAMOCI SEMPRE ATTORNO.</a:t>
          </a:r>
        </a:p>
        <a:p>
          <a:r>
            <a:rPr lang="it-IT" sz="1100" cap="small" baseline="0">
              <a:solidFill>
                <a:schemeClr val="dk1"/>
              </a:solidFill>
              <a:latin typeface="+mn-lt"/>
              <a:ea typeface="+mn-ea"/>
              <a:cs typeface="+mn-cs"/>
            </a:rPr>
            <a:t>- GIRO PALLA VELOCE. NON ADDORMENTIAMOCI CON LA PALLA FRA I PIEDI BUSI</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RISPETTO ALLA PARTITA SCORSA COSA POSSIAMO MIGLIORARE</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GESTIONE DEI TEMPI DI GIOCO. LA PARTITA E' LUNGA, USIAMO LA TESTA SE CI CAPITERA' DI ESSERE IN VANTAGGIO, PRENDIAMOCI IL TEMPO PER LE RIMESSE LATERALI E LE PUNIZIONI, GESTIAMO LA PALLA. NON ANDIAMO SEMPRE COL TURBO ATTACCATO. LE PARTITE SUL NOSTRO CAMPO, SI APRONO E SI VINCONO NELLA RIPRESA.</a:t>
          </a:r>
        </a:p>
        <a:p>
          <a:r>
            <a:rPr lang="it-IT" sz="1100" cap="small" baseline="0">
              <a:solidFill>
                <a:schemeClr val="dk1"/>
              </a:solidFill>
              <a:latin typeface="+mn-lt"/>
              <a:ea typeface="+mn-ea"/>
              <a:cs typeface="+mn-cs"/>
            </a:rPr>
            <a:t>- MOVIMENTO SENZA PALLA: ABITUIAMOCI A FARLO, DETTIAMO IL PASSAGGIO AI NOSTRI COMPAGNI, MUOVIAMOCI NELLO SPAZIO.</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CERCHIAMO QUANDO POSSIBILE DI PARTIRE CON LA PALLA DAGLI ESTERNI CHE VOGLIO SI ALLARGHINO BASSI PRONTI A RICEVERE PALLA DAL ROSSO. POI PALLA AL CENTRALE DI CENTROCAMPO: E’ LUI CHE DEVE FARE GIOCO NON NOI. CHIARO? NON LANCIAMO ALLA CAZZO DI CANE IN AVANTI CERCANDO LA VERTICALIZZAZIONE, SARA’ FABIO CHE VERTICALIZZERA’ E DECIDERA’ IL DA FARSI. OCCHIO PERO’SE CI SGANCIAMO DOBBIAMO AVER CHIARA L’IDEA DI NON SBILANCIARE LA SQUADRA E SOPRATTUTTO DOBBIAMO AVERE IL FIATO PER TORNARE. I DUE CENTRALI: NON CERCHIAMO SEMPRE L’ANTICIPO OK? IL PIU’ VELOCE DEI DUE LO PRENDE MAURI, BUSI TU TI STACCHI UN PO’ DIETRO.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IN UN CAMPO LARGO COME IL NOSTRO SE FATTO VELOCE IL GIRO PALLA PUO’ CREARE SUPERIORITA’.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QUINDI CERCHIAMO SOPRATTUTTO DI </a:t>
          </a:r>
          <a:r>
            <a:rPr lang="it-IT" sz="1100" b="1" cap="small">
              <a:solidFill>
                <a:schemeClr val="dk1"/>
              </a:solidFill>
              <a:latin typeface="+mn-lt"/>
              <a:ea typeface="+mn-ea"/>
              <a:cs typeface="+mn-cs"/>
            </a:rPr>
            <a:t>MANTENERE LA DISTANZA GIUSTA TRA I REPARTI.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IL GIOCO PASSA DA FABIO CHE DETTERA’ I TEMPI DELLA SQUADRA. A VOLTE PROVIAMO ANCHE A </a:t>
          </a:r>
          <a:r>
            <a:rPr lang="it-IT" sz="1100" b="1" cap="small">
              <a:solidFill>
                <a:schemeClr val="dk1"/>
              </a:solidFill>
              <a:latin typeface="+mn-lt"/>
              <a:ea typeface="+mn-ea"/>
              <a:cs typeface="+mn-cs"/>
            </a:rPr>
            <a:t>CAMBIARE CAMPO ALLA CIECA</a:t>
          </a:r>
          <a:r>
            <a:rPr lang="it-IT" sz="1100" cap="small">
              <a:solidFill>
                <a:schemeClr val="dk1"/>
              </a:solidFill>
              <a:latin typeface="+mn-lt"/>
              <a:ea typeface="+mn-ea"/>
              <a:cs typeface="+mn-cs"/>
            </a:rPr>
            <a:t> DALLA PARTE DI ABI, IN MANIERA VELOCE, PROVIAMO A COGLIERLI IN DIFFICOLTA’ O MALPOSIZIONATI. I DUE INTERNI DEVONO MUOVERSI CON INTELLIGENZA EH: SEMPRE UN OCCHIO A FABIO E NON PERDIAMO PALLE BANALI . FRANZ GIOCA A DESTRA E GUERRO A SINISTRA PARTIAMO COSI’. BULGA DIETRO LE PUNTE HAI LIBERTA’ DI MOVIMENTO, TI CHIEDO  DI DARE FASTIDIO AI LORO CENTRALI DI CENTROCAMPO IN FASE DI</a:t>
          </a:r>
          <a:r>
            <a:rPr lang="it-IT" sz="1100" cap="small" baseline="0">
              <a:solidFill>
                <a:schemeClr val="dk1"/>
              </a:solidFill>
              <a:latin typeface="+mn-lt"/>
              <a:ea typeface="+mn-ea"/>
              <a:cs typeface="+mn-cs"/>
            </a:rPr>
            <a:t> NON POSSESSO MENTRE IN FASE DI POSSESSO VIENI A CERCARE PALLA VERSO IL CENTROCAMPO  E </a:t>
          </a:r>
          <a:r>
            <a:rPr lang="it-IT" sz="1100" cap="small">
              <a:solidFill>
                <a:schemeClr val="dk1"/>
              </a:solidFill>
              <a:latin typeface="+mn-lt"/>
              <a:ea typeface="+mn-ea"/>
              <a:cs typeface="+mn-cs"/>
            </a:rPr>
            <a:t> NON DARE PUNTI DI RIFERIMENTO AI LORO DIFENSORI, QUINDI SVARIA OK? IL PRESSING SUI CENTRALI PARTE DA TE, LE PUNTE STARANNO TRA IL CENTRALE ED IL TERZINO.</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VICINI,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 ABBIAMO MILVU PRONTO AD ENTRARE PERCIO’…. MALLO ULTIMAMENTE TI SEI MOSSO BENE, MI PIACE QUANDO VIENI INCONTRO AL CENTROCAMPISTA E GIOCHI IL PALLONE CON LUI. FAI IL LAVORO SPORCO ANCHE TU E CERCA DI TIRARTI DIETRO IL LORO DIFENSORE QUANDO VIENI INCONTRO A RICEVERE PALLA. COSI’ FACENDO CREI SPAZIO AL BREV ED AGLI EVENTUALI INSERIMENTI DI BULGA E DEI CENTROCAMPISTI. CERCHIAMO LA CONCLUSIONE QUANDO ABBIAMO LA POSSIBILITA’ MA SIAMO ANCHE ALTRUISTI SE ABBIAMO IL COMPAGNO MEGLIO POSIZIONATO.</a:t>
          </a:r>
        </a:p>
        <a:p>
          <a:r>
            <a:rPr lang="it-IT" sz="1100" cap="small">
              <a:solidFill>
                <a:schemeClr val="dk1"/>
              </a:solidFill>
              <a:latin typeface="+mn-lt"/>
              <a:ea typeface="+mn-ea"/>
              <a:cs typeface="+mn-cs"/>
            </a:rPr>
            <a:t> </a:t>
          </a:r>
        </a:p>
        <a:p>
          <a:endParaRPr lang="it-IT"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68</xdr:row>
      <xdr:rowOff>57150</xdr:rowOff>
    </xdr:to>
    <xdr:sp macro="" textlink="">
      <xdr:nvSpPr>
        <xdr:cNvPr id="2" name="CasellaDiTesto 1"/>
        <xdr:cNvSpPr txBox="1"/>
      </xdr:nvSpPr>
      <xdr:spPr>
        <a:xfrm>
          <a:off x="47625" y="381000"/>
          <a:ext cx="5153025" cy="1070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VUOL DIRE GIA’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a:t>
          </a:r>
          <a:r>
            <a:rPr lang="it-IT" sz="1100" cap="small" baseline="0">
              <a:solidFill>
                <a:schemeClr val="dk1"/>
              </a:solidFill>
              <a:latin typeface="+mn-lt"/>
              <a:ea typeface="+mn-ea"/>
              <a:cs typeface="+mn-cs"/>
            </a:rPr>
            <a:t>NON METTIAMOCI IN DIFFICOLTA'. </a:t>
          </a:r>
        </a:p>
        <a:p>
          <a:r>
            <a:rPr lang="it-IT" sz="1100" cap="small" baseline="0">
              <a:solidFill>
                <a:schemeClr val="dk1"/>
              </a:solidFill>
              <a:latin typeface="+mn-lt"/>
              <a:ea typeface="+mn-ea"/>
              <a:cs typeface="+mn-cs"/>
            </a:rPr>
            <a:t>- I TERZINI SE SPINGONO DEVONO AVERE LA FORZA DI RIENTRARE, ALTRIMENTI PREFERISCO UNA DISCESA IN MENO E UNA COPERTURA IN PIU'.</a:t>
          </a:r>
        </a:p>
        <a:p>
          <a:r>
            <a:rPr lang="it-IT" sz="1100" cap="small" baseline="0">
              <a:solidFill>
                <a:schemeClr val="dk1"/>
              </a:solidFill>
              <a:latin typeface="+mn-lt"/>
              <a:ea typeface="+mn-ea"/>
              <a:cs typeface="+mn-cs"/>
            </a:rPr>
            <a:t>- DISTANZE FRA I REPARTI. NON LASCIAMO SGUARNITA LA RETROGUARDIA CON TROPPO CAMPO LIBERO: GUARDIAMOCI SEMPRE ATTORNO.</a:t>
          </a:r>
        </a:p>
        <a:p>
          <a:r>
            <a:rPr lang="it-IT" sz="1100" cap="small" baseline="0">
              <a:solidFill>
                <a:schemeClr val="dk1"/>
              </a:solidFill>
              <a:latin typeface="+mn-lt"/>
              <a:ea typeface="+mn-ea"/>
              <a:cs typeface="+mn-cs"/>
            </a:rPr>
            <a:t>- GIRO PALLA VELOCE. NON ADDORMENTIAMOCI CON LA PALLA FRA I PIEDI</a:t>
          </a:r>
        </a:p>
        <a:p>
          <a:r>
            <a:rPr lang="it-IT" sz="1100" cap="small" baseline="0">
              <a:solidFill>
                <a:schemeClr val="dk1"/>
              </a:solidFill>
              <a:latin typeface="+mn-lt"/>
              <a:ea typeface="+mn-ea"/>
              <a:cs typeface="+mn-cs"/>
            </a:rPr>
            <a:t>- CAMBIAMO MODULO QUINDI VOGLIO PIU' CONCENTRAZIONE DA PARTE DI OGNUNO.</a:t>
          </a:r>
        </a:p>
        <a:p>
          <a:r>
            <a:rPr lang="it-IT" sz="1100" cap="small" baseline="0">
              <a:solidFill>
                <a:schemeClr val="dk1"/>
              </a:solidFill>
              <a:latin typeface="+mn-lt"/>
              <a:ea typeface="+mn-ea"/>
              <a:cs typeface="+mn-cs"/>
            </a:rPr>
            <a:t>- CAMPO BAGNATO: VALUTIAMO BENE LA SCELTA DI TEMPO, LA PALLA VIAGGIA.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CONTINUITA' CON LA PARTITA SCORSA</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GESTIONE DEI TEMPI DI GIOCO. LA PARTITA E' LUNGA, USIAMO LA TESTA SE CI CAPITERA' DI ESSERE IN VANTAGGIO, PRENDIAMOCI IL TEMPO PER LE RIMESSE LATERALI E LE PUNIZIONI, GESTIAMO LA PALLA. NON ANDIAMO SEMPRE COL TURBO ATTACCATO. </a:t>
          </a:r>
        </a:p>
        <a:p>
          <a:r>
            <a:rPr lang="it-IT" sz="1100" cap="small" baseline="0">
              <a:solidFill>
                <a:schemeClr val="dk1"/>
              </a:solidFill>
              <a:latin typeface="+mn-lt"/>
              <a:ea typeface="+mn-ea"/>
              <a:cs typeface="+mn-cs"/>
            </a:rPr>
            <a:t>- MOVIMENTO SENZA PALLA: ABITUIAMOCI A FARLO, DETTIAMO IL PASSAGGIO AI NOSTRI COMPAGNI, MUOVIAMOCI NELLO SPAZIO.</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CERCHIAMO QUANDO POSSIBILE DI PARTIRE CON LA PALLA DAGLI ESTERNI CHE VOGLIO SI ALLARGHINO BASSI PRONTI A RICEVERE PALLA DAL ROSSO. POI PALLA AL CENTRALE DI CENTROCAMPO: E’ LUI CHE DEVE FARE GIOCO NON NOI. CHIARO? NON LANCIAMO ALLA CAZZO DI CANE IN AVANTI CERCANDO LA VERTICALIZZAZIONE, SARA’ FABIO CHE VERTICALIZZERA’ E DECIDERA’ IL DA FARSI. OCCHIO PERO’SE CI SGANCIAMO DOBBIAMO AVER CHIARA L’IDEA DI NON SBILANCIARE LA SQUADRA E SOPRATTUTTO DOBBIAMO AVERE IL FIATO PER TORNARE. I DUE CENTRALI: NON CERCHIAMO SEMPRE L’ANTICIPO OK? IL PIU’ VELOCE DEI DUE LO PRENDE MAURI, CAMI TU TI STACCHI UN PO’ DIETRO.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QUINDI CERCHIAMO SOPRATTUTTO DI </a:t>
          </a:r>
          <a:r>
            <a:rPr lang="it-IT" sz="1100" b="1" cap="small">
              <a:solidFill>
                <a:schemeClr val="dk1"/>
              </a:solidFill>
              <a:latin typeface="+mn-lt"/>
              <a:ea typeface="+mn-ea"/>
              <a:cs typeface="+mn-cs"/>
            </a:rPr>
            <a:t>MANTENERE LA DISTANZA GIUSTA TRA I REPARTI.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MANCA FABIO IL GIOCO PASSA DA VITTO CHE DETTERA’ I TEMPI DELLA SQUADRA. I DUE INTERNI DEVONO FARE SOPRATTUTTO</a:t>
          </a:r>
          <a:r>
            <a:rPr lang="it-IT" sz="1100" cap="small" baseline="0">
              <a:solidFill>
                <a:schemeClr val="dk1"/>
              </a:solidFill>
              <a:latin typeface="+mn-lt"/>
              <a:ea typeface="+mn-ea"/>
              <a:cs typeface="+mn-cs"/>
            </a:rPr>
            <a:t> COPERTUURA E </a:t>
          </a:r>
          <a:r>
            <a:rPr lang="it-IT" sz="1100" cap="small">
              <a:solidFill>
                <a:schemeClr val="dk1"/>
              </a:solidFill>
              <a:latin typeface="+mn-lt"/>
              <a:ea typeface="+mn-ea"/>
              <a:cs typeface="+mn-cs"/>
            </a:rPr>
            <a:t>MUOVERSI CON INTELLIGENZA: SEMPRE UN OCCHIO A VITTO E NON PERDIAMO PALLE BANALI . BULGA GIOCA A DESTRA E GUERRO A SINISTRA PARTIAMO COSI’. GIOCHIAMO A TRE DAVANTI QUINDI MI SERVE PIU' FILTRO. CERCHIAMO LA VERTICALIZZAZIONE BASSA PER LE PUNTE QUANDO IL BREV CI RESTITUIRA' L'UNO/DUE.</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BREV CENTRALE</a:t>
          </a:r>
          <a:r>
            <a:rPr lang="it-IT" sz="1100" cap="small">
              <a:solidFill>
                <a:schemeClr val="dk1"/>
              </a:solidFill>
              <a:latin typeface="+mn-lt"/>
              <a:ea typeface="+mn-ea"/>
              <a:cs typeface="+mn-cs"/>
            </a:rPr>
            <a:t>, MALLO LARGO A SINISTRA E FRANZ A DESTRA.</a:t>
          </a:r>
          <a:r>
            <a:rPr lang="it-IT" sz="1100" cap="small" baseline="0">
              <a:solidFill>
                <a:schemeClr val="dk1"/>
              </a:solidFill>
              <a:latin typeface="+mn-lt"/>
              <a:ea typeface="+mn-ea"/>
              <a:cs typeface="+mn-cs"/>
            </a:rPr>
            <a:t>  LE DUE PUNTE ESTERNE DEVONO NON SOLO GIOCARE IN ORIZZONTALE PER ARRIVARE AL CROSS IN MEZZO MA TAGLIARE  SPESSO DIETRO AL BREV.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QUANDO IL GIOCO SCENDE DALLA PARTE OPPOSTA DOBBIAMO ESSERE PRONTI AD ENTRARE IN AREA.</a:t>
          </a:r>
          <a:r>
            <a:rPr lang="it-IT" sz="1100" cap="small" baseline="0">
              <a:solidFill>
                <a:schemeClr val="dk1"/>
              </a:solidFill>
              <a:latin typeface="+mn-lt"/>
              <a:ea typeface="+mn-ea"/>
              <a:cs typeface="+mn-cs"/>
            </a:rPr>
            <a:t>  IN NON POSSESSO ARRETRIAMO QUASI SUI CENTROCAMPISTI, MENTRE IN FASE DI POSSESSO PARTIAMO LARGHI PRONTI A TAGLIARE DENTRO. SE CI GIOCANO PALLA SUI PIEDI POSSIAMO FARE L'UNO DUE COL BREV PER POI GIOCARE IN PROFONDITA' SUL TAGLIO DELL'ALTRA PUNTA ESTERNA.  OPPURE SEMPRE COL BREV CHE SI SMARCHERA' CON MOVIMENTO LUNGO CORTO E GIOCHERA' SULLA MEZZALA, A QUEL PUNTO NOI ANDIAMO IN PROFONDITA'. MOVIMENTO SENZA LA PALLA! SEMPRE COLLEGATI CON LA TESTA EH?</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a:t>
          </a:r>
        </a:p>
        <a:p>
          <a:r>
            <a:rPr lang="it-IT" sz="1100" cap="small">
              <a:solidFill>
                <a:schemeClr val="dk1"/>
              </a:solidFill>
              <a:latin typeface="+mn-lt"/>
              <a:ea typeface="+mn-ea"/>
              <a:cs typeface="+mn-cs"/>
            </a:rPr>
            <a:t> </a:t>
          </a:r>
        </a:p>
        <a:p>
          <a:endParaRPr lang="it-IT"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68</xdr:row>
      <xdr:rowOff>57150</xdr:rowOff>
    </xdr:to>
    <xdr:sp macro="" textlink="">
      <xdr:nvSpPr>
        <xdr:cNvPr id="2" name="CasellaDiTesto 1"/>
        <xdr:cNvSpPr txBox="1"/>
      </xdr:nvSpPr>
      <xdr:spPr>
        <a:xfrm>
          <a:off x="47625" y="381000"/>
          <a:ext cx="5153025" cy="1070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a:solidFill>
                <a:schemeClr val="dk1"/>
              </a:solidFill>
              <a:latin typeface="+mn-lt"/>
              <a:ea typeface="+mn-ea"/>
              <a:cs typeface="+mn-cs"/>
            </a:rPr>
            <a:t>RISPETTO</a:t>
          </a:r>
          <a:r>
            <a:rPr lang="it-IT" sz="1100" cap="small" baseline="0">
              <a:solidFill>
                <a:schemeClr val="dk1"/>
              </a:solidFill>
              <a:latin typeface="+mn-lt"/>
              <a:ea typeface="+mn-ea"/>
              <a:cs typeface="+mn-cs"/>
            </a:rPr>
            <a:t> ALLA VOLTA SCORSA </a:t>
          </a:r>
          <a:r>
            <a:rPr lang="it-IT" sz="1100" cap="small">
              <a:solidFill>
                <a:schemeClr val="dk1"/>
              </a:solidFill>
              <a:latin typeface="+mn-lt"/>
              <a:ea typeface="+mn-ea"/>
              <a:cs typeface="+mn-cs"/>
            </a:rPr>
            <a:t>VOGLIO CHE  METTIAMO IN CAMPO QUELLA RABBIA E QUELLA VOGLIA DI VINCERE CHE CI E' MANCATA LA PARTITA</a:t>
          </a:r>
          <a:r>
            <a:rPr lang="it-IT" sz="1100" cap="small" baseline="0">
              <a:solidFill>
                <a:schemeClr val="dk1"/>
              </a:solidFill>
              <a:latin typeface="+mn-lt"/>
              <a:ea typeface="+mn-ea"/>
              <a:cs typeface="+mn-cs"/>
            </a:rPr>
            <a:t> SCORSA. O ALMENO E' USCITA SOLO DOPO CHE LORO AVEVANO PAREGGIATO.  IN QUESTO CAMPIONATO PER VINCERE BISOGNA LOTTARE SU OGNI PALLA ! LOTTARE E GIOCARE DI SQUADRA. LE ASSENZE NON CI HANNO MAI SPAVENTATO PERCHE'  LA NOSTRA FORZA E' SEMPRE STATA IL GRUPPO! GIOCARE DI SQUADRA E PER LA SQUADRA E' LA STRADA PER LA VITTORIA. NON DIMENTICHIAMOLO MAI.</a:t>
          </a:r>
        </a:p>
        <a:p>
          <a:r>
            <a:rPr lang="it-IT" sz="1100" cap="small" baseline="0">
              <a:solidFill>
                <a:schemeClr val="dk1"/>
              </a:solidFill>
              <a:latin typeface="+mn-lt"/>
              <a:ea typeface="+mn-ea"/>
              <a:cs typeface="+mn-cs"/>
            </a:rPr>
            <a:t>DETTO CIO': ENTRIAMO DA SUBITO </a:t>
          </a:r>
          <a:r>
            <a:rPr lang="it-IT" sz="1100" b="1" cap="small" baseline="0">
              <a:solidFill>
                <a:schemeClr val="dk1"/>
              </a:solidFill>
              <a:latin typeface="+mn-lt"/>
              <a:ea typeface="+mn-ea"/>
              <a:cs typeface="+mn-cs"/>
            </a:rPr>
            <a:t>CONCENTRATI</a:t>
          </a:r>
          <a:r>
            <a:rPr lang="it-IT" sz="1100" cap="small" baseline="0">
              <a:solidFill>
                <a:schemeClr val="dk1"/>
              </a:solidFill>
              <a:latin typeface="+mn-lt"/>
              <a:ea typeface="+mn-ea"/>
              <a:cs typeface="+mn-cs"/>
            </a:rPr>
            <a:t>. SIA NEL PRIMO CHE NEL SECONDO TEMPO.  I NOSTRI MOMENTI CRITICI SONO SEMPRE QUELLI. CERCHIAMO DI GIOCARE LA PALLA VELOCEMENTE E </a:t>
          </a:r>
          <a:r>
            <a:rPr lang="it-IT" sz="1100" b="1" cap="small" baseline="0">
              <a:solidFill>
                <a:schemeClr val="dk1"/>
              </a:solidFill>
              <a:latin typeface="+mn-lt"/>
              <a:ea typeface="+mn-ea"/>
              <a:cs typeface="+mn-cs"/>
            </a:rPr>
            <a:t>NON PORTIAMOLA</a:t>
          </a:r>
          <a:r>
            <a:rPr lang="it-IT" sz="1100" b="0" cap="small" baseline="0">
              <a:solidFill>
                <a:schemeClr val="dk1"/>
              </a:solidFill>
              <a:latin typeface="+mn-lt"/>
              <a:ea typeface="+mn-ea"/>
              <a:cs typeface="+mn-cs"/>
            </a:rPr>
            <a:t> MA MUOVIAMOCI NELLO SPAZIO SENZA IL PALLONE.</a:t>
          </a:r>
          <a:endParaRPr lang="it-IT" sz="1100" cap="small" baseline="0">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u="none" cap="small" baseline="0">
              <a:solidFill>
                <a:schemeClr val="dk1"/>
              </a:solidFill>
              <a:latin typeface="+mn-lt"/>
              <a:ea typeface="+mn-ea"/>
              <a:cs typeface="+mn-cs"/>
            </a:rPr>
            <a:t> : </a:t>
          </a:r>
          <a:r>
            <a:rPr lang="it-IT" sz="1100" cap="small">
              <a:solidFill>
                <a:schemeClr val="dk1"/>
              </a:solidFill>
              <a:latin typeface="+mn-lt"/>
              <a:ea typeface="+mn-ea"/>
              <a:cs typeface="+mn-cs"/>
            </a:rPr>
            <a:t>A 4, </a:t>
          </a:r>
          <a:r>
            <a:rPr lang="it-IT" sz="1100" cap="small" baseline="0">
              <a:solidFill>
                <a:schemeClr val="dk1"/>
              </a:solidFill>
              <a:latin typeface="+mn-lt"/>
              <a:ea typeface="+mn-ea"/>
              <a:cs typeface="+mn-cs"/>
            </a:rPr>
            <a:t>BORGHI - CAMI - BUSI - ABI,  VOGLIO PRECISIONE  NEI DISIMPEGNI E TERZINI CHE SPINGONO QUANDO POSSIBILE. IL NOSTRO CENTRALE DI CENTROCAMPO OGGI SARA' PAOLOZZO: HA QUALITA', VISIONE DI GIOCO E LANCIO. NON CI SNATURIAMO QUINDI ANCHE SE MANCA FABIONE. CERCHIAMO SEMPRE DI COSTRUIRE PASSANDO DA QUI. </a:t>
          </a:r>
          <a:r>
            <a:rPr lang="it-IT" sz="1100" cap="small">
              <a:solidFill>
                <a:schemeClr val="dk1"/>
              </a:solidFill>
              <a:latin typeface="+mn-lt"/>
              <a:ea typeface="+mn-ea"/>
              <a:cs typeface="+mn-cs"/>
            </a:rPr>
            <a:t>NON LANCIAMO ALLA CAZZO DI CANE IN AVANTI CERCANDO LA VERTICALIZZAZIONE,</a:t>
          </a:r>
          <a:r>
            <a:rPr lang="it-IT" sz="1100" cap="small" baseline="0">
              <a:solidFill>
                <a:schemeClr val="dk1"/>
              </a:solidFill>
              <a:latin typeface="+mn-lt"/>
              <a:ea typeface="+mn-ea"/>
              <a:cs typeface="+mn-cs"/>
            </a:rPr>
            <a:t> OK? </a:t>
          </a:r>
          <a:r>
            <a:rPr lang="it-IT" sz="1100" cap="small">
              <a:solidFill>
                <a:schemeClr val="dk1"/>
              </a:solidFill>
              <a:latin typeface="+mn-lt"/>
              <a:ea typeface="+mn-ea"/>
              <a:cs typeface="+mn-cs"/>
            </a:rPr>
            <a:t>SE CI SGANCIAMO DOBBIAMO AVER CHIARA L’IDEA DI NON SBILANCIARE LA SQUADRA E SOPRATTUTTO DOBBIAMO AVERE IL FIATO PER TORNARE. SOLITE COSE. ZERO RISCHI. PALLA IN TRIBUNA QUANDO SERVE.  I DUE CENTRALI: NON CERCHIAMO SEMPRE L’ANTICIPO OK? IL PIU’ VELOCE DEI DUE LO PRENDE BUSI , CAMI TU TI STACCHI UN PO’ DIETRO.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IMPARIAMO A </a:t>
          </a:r>
          <a:r>
            <a:rPr lang="it-IT" sz="1100" b="1" cap="small">
              <a:solidFill>
                <a:schemeClr val="dk1"/>
              </a:solidFill>
              <a:latin typeface="+mn-lt"/>
              <a:ea typeface="+mn-ea"/>
              <a:cs typeface="+mn-cs"/>
            </a:rPr>
            <a:t>MANTENERE LA DISTANZA GIUSTA TRA I REPARTI.</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CENTRALE</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PAOLOZZO</a:t>
          </a:r>
          <a:r>
            <a:rPr lang="it-IT" sz="1100" cap="small" baseline="0">
              <a:solidFill>
                <a:schemeClr val="dk1"/>
              </a:solidFill>
              <a:latin typeface="+mn-lt"/>
              <a:ea typeface="+mn-ea"/>
              <a:cs typeface="+mn-cs"/>
            </a:rPr>
            <a:t> CHE </a:t>
          </a:r>
          <a:r>
            <a:rPr lang="it-IT" sz="1100" cap="small">
              <a:solidFill>
                <a:schemeClr val="dk1"/>
              </a:solidFill>
              <a:latin typeface="+mn-lt"/>
              <a:ea typeface="+mn-ea"/>
              <a:cs typeface="+mn-cs"/>
            </a:rPr>
            <a:t>DETTERA’ I TEMPI DELLA SQUADRA.  NON TI VOGLIO ANARCHICO. VOGLIO CHE TU FACCIA IL REGISTA. POI NEL SECONDO TEMPO VEDIAMO SE SPOSTARTI</a:t>
          </a:r>
          <a:r>
            <a:rPr lang="it-IT" sz="1100" cap="small" baseline="0">
              <a:solidFill>
                <a:schemeClr val="dk1"/>
              </a:solidFill>
              <a:latin typeface="+mn-lt"/>
              <a:ea typeface="+mn-ea"/>
              <a:cs typeface="+mn-cs"/>
            </a:rPr>
            <a:t> PIU' AVANTI. </a:t>
          </a:r>
          <a:r>
            <a:rPr lang="it-IT" sz="1100" b="1" cap="small" baseline="0">
              <a:solidFill>
                <a:schemeClr val="dk1"/>
              </a:solidFill>
              <a:latin typeface="+mn-lt"/>
              <a:ea typeface="+mn-ea"/>
              <a:cs typeface="+mn-cs"/>
            </a:rPr>
            <a:t>MUOVITI IN ORIZZONTALE E NON IN VERTICALE. SE NON RESTI IN POSIZIONE TUTTA LA SQUADRA NE RISENTE.</a:t>
          </a:r>
          <a:r>
            <a:rPr lang="it-IT" sz="1100" b="1" cap="small">
              <a:solidFill>
                <a:schemeClr val="dk1"/>
              </a:solidFill>
              <a:latin typeface="+mn-lt"/>
              <a:ea typeface="+mn-ea"/>
              <a:cs typeface="+mn-cs"/>
            </a:rPr>
            <a:t> </a:t>
          </a:r>
          <a:r>
            <a:rPr lang="it-IT" sz="1100" cap="small">
              <a:solidFill>
                <a:schemeClr val="dk1"/>
              </a:solidFill>
              <a:latin typeface="+mn-lt"/>
              <a:ea typeface="+mn-ea"/>
              <a:cs typeface="+mn-cs"/>
            </a:rPr>
            <a:t>I DUE INTERNI DEVONO MUOVERSI CON INTELLIGENZA EH: SEMPRE UN OCCHIO A PAOLO E NON PERDIAMO PALLE BANALI . BULGA GIOCA A DESTRA E GUERRO A SINISTRA PARTIAMO COSI’. </a:t>
          </a:r>
          <a:r>
            <a:rPr lang="it-IT" sz="1100" b="1" cap="small">
              <a:solidFill>
                <a:schemeClr val="dk1"/>
              </a:solidFill>
              <a:latin typeface="+mn-lt"/>
              <a:ea typeface="+mn-ea"/>
              <a:cs typeface="+mn-cs"/>
            </a:rPr>
            <a:t>MILVU</a:t>
          </a:r>
          <a:r>
            <a:rPr lang="it-IT" sz="1100" cap="small">
              <a:solidFill>
                <a:schemeClr val="dk1"/>
              </a:solidFill>
              <a:latin typeface="+mn-lt"/>
              <a:ea typeface="+mn-ea"/>
              <a:cs typeface="+mn-cs"/>
            </a:rPr>
            <a:t> DIETRO LE PUNTE HAI LIBERTA’ DI MOVIMENTO, TI CHIEDO  DI DARE FASTIDIO AI LORO CENTRALI DI CENTROCAMPO IN FASE DI</a:t>
          </a:r>
          <a:r>
            <a:rPr lang="it-IT" sz="1100" cap="small" baseline="0">
              <a:solidFill>
                <a:schemeClr val="dk1"/>
              </a:solidFill>
              <a:latin typeface="+mn-lt"/>
              <a:ea typeface="+mn-ea"/>
              <a:cs typeface="+mn-cs"/>
            </a:rPr>
            <a:t> NON POSSESSO MENTRE IN FASE DI POSSESSO VIENI A CERCARE PALLA VERSO IL CENTROCAMPO  E </a:t>
          </a:r>
          <a:r>
            <a:rPr lang="it-IT" sz="1100" cap="small">
              <a:solidFill>
                <a:schemeClr val="dk1"/>
              </a:solidFill>
              <a:latin typeface="+mn-lt"/>
              <a:ea typeface="+mn-ea"/>
              <a:cs typeface="+mn-cs"/>
            </a:rPr>
            <a:t> NON DARE PUNTI DI RIFERIMENTO AI LORO DIFENSORI, QUINDI SVARIA OK? IL PRESSING SUI CENTRALI PARTE DA TE, LE PUNTE STARANNO TRA IL CENTRALE ED IL TERZINO. TI CHIEDO DI </a:t>
          </a:r>
          <a:r>
            <a:rPr lang="it-IT" sz="1100" b="1" cap="small">
              <a:solidFill>
                <a:schemeClr val="dk1"/>
              </a:solidFill>
              <a:latin typeface="+mn-lt"/>
              <a:ea typeface="+mn-ea"/>
              <a:cs typeface="+mn-cs"/>
            </a:rPr>
            <a:t>ESSERE DINAMICO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LA CORSA PER FARE QUESTO RUOLO CE L'HAI. NON FAI LA PUNTA  OGGI, DEVI ESSERE BRAVO AD INTERPRETARE SIA LA FASE DIFENSIVA CHE QUELLA D'ATTACCO.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MALLO, TIENI SU IL PALLONE, FAI IL LAVORO SPORCO ANCHE TU E CERCA DI TIRARTI DIETRO IL LORO DIFENSORE QUANDO VIENI INCONTRO A RICEVERE PALLA. COSI’ FACENDO CREI SPAZIO  DOVE SI INFILERANNO</a:t>
          </a:r>
          <a:r>
            <a:rPr lang="it-IT" sz="1100" cap="small" baseline="0">
              <a:solidFill>
                <a:schemeClr val="dk1"/>
              </a:solidFill>
              <a:latin typeface="+mn-lt"/>
              <a:ea typeface="+mn-ea"/>
              <a:cs typeface="+mn-cs"/>
            </a:rPr>
            <a:t> MILVU E VENTU. </a:t>
          </a:r>
          <a:r>
            <a:rPr lang="it-IT" sz="1100" cap="small">
              <a:solidFill>
                <a:schemeClr val="dk1"/>
              </a:solidFill>
              <a:latin typeface="+mn-lt"/>
              <a:ea typeface="+mn-ea"/>
              <a:cs typeface="+mn-cs"/>
            </a:rPr>
            <a:t>PRENDIAMO PUNIZIONI INTELLIGENTI QUANDO SIAMO VICINI ALL'AREA AVVERSARIA. GIOCHIAMO VICINI,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 UNO VIENE A RICEVERE PALLA L'ALTRO VA IN PROFONDITA'. CERCHIAMO LA CONCLUSIONE QUANDO ABBIAMO LA POSSIBILITA’ MA SIAMO ANCHE ALTRUISTI SE ABBIAMO IL COMPAGNO MEGLIO POSIZIONATO. </a:t>
          </a:r>
        </a:p>
        <a:p>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RIGORI: NON VOGLIO CHE SI CREI IMBARAZZO</a:t>
          </a:r>
          <a:r>
            <a:rPr lang="it-IT" sz="1100" cap="small" baseline="0">
              <a:solidFill>
                <a:schemeClr val="dk1"/>
              </a:solidFill>
              <a:latin typeface="+mn-lt"/>
              <a:ea typeface="+mn-ea"/>
              <a:cs typeface="+mn-cs"/>
            </a:rPr>
            <a:t> COME L'ULTIMA VOLTA SUL DISCHETTO. LI TIRA CAMI.</a:t>
          </a:r>
        </a:p>
        <a:p>
          <a:r>
            <a:rPr lang="it-IT" sz="1100" cap="small" baseline="0">
              <a:solidFill>
                <a:schemeClr val="dk1"/>
              </a:solidFill>
              <a:latin typeface="+mn-lt"/>
              <a:ea typeface="+mn-ea"/>
              <a:cs typeface="+mn-cs"/>
            </a:rPr>
            <a:t>CHI ESCE SI RICORDI DI DARE LE CONSEGNE A CHI ENTRA:  POSIZIONE  IN BARRIERA E CORNER IN ATTACCO.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endParaRPr lang="it-IT"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68</xdr:row>
      <xdr:rowOff>57150</xdr:rowOff>
    </xdr:to>
    <xdr:sp macro="" textlink="">
      <xdr:nvSpPr>
        <xdr:cNvPr id="2" name="CasellaDiTesto 1"/>
        <xdr:cNvSpPr txBox="1"/>
      </xdr:nvSpPr>
      <xdr:spPr>
        <a:xfrm>
          <a:off x="47625" y="381000"/>
          <a:ext cx="5153025" cy="1070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cap="small">
              <a:solidFill>
                <a:schemeClr val="dk1"/>
              </a:solidFill>
              <a:latin typeface="+mn-lt"/>
              <a:ea typeface="+mn-ea"/>
              <a:cs typeface="+mn-cs"/>
            </a:rPr>
            <a:t>RAGAZZI, </a:t>
          </a:r>
          <a:r>
            <a:rPr lang="it-IT" sz="1100" cap="small" baseline="0">
              <a:solidFill>
                <a:schemeClr val="dk1"/>
              </a:solidFill>
              <a:latin typeface="+mn-lt"/>
              <a:ea typeface="+mn-ea"/>
              <a:cs typeface="+mn-cs"/>
            </a:rPr>
            <a:t> OGGI SONO FONDAMENTALI I TRE PUNTI. DOBBIAMO PARTIRE BENE IN COPPA, PERCIO'  LASCIANDO DA PARTE LA SFORTUNA CHE CI HA UN PO' ACCOMPAGNATO NELLE ULTIME APPARIZIONI (COL RIGORE SBAGLIATO ED I PALI PRESI A CADE') E' NECESSARIO  PER ARRIVARE ALA VITTORIA QUALCOSA IN PIU' CHE PROBABILMENTE CI E' MANCATO:  LA </a:t>
          </a:r>
          <a:r>
            <a:rPr lang="it-IT" sz="1100" cap="small">
              <a:solidFill>
                <a:schemeClr val="dk1"/>
              </a:solidFill>
              <a:latin typeface="+mn-lt"/>
              <a:ea typeface="+mn-ea"/>
              <a:cs typeface="+mn-cs"/>
            </a:rPr>
            <a:t>VOGLIA DI VINCERE </a:t>
          </a:r>
          <a:r>
            <a:rPr lang="it-IT" sz="1100" cap="small" baseline="0">
              <a:solidFill>
                <a:schemeClr val="dk1"/>
              </a:solidFill>
              <a:latin typeface="+mn-lt"/>
              <a:ea typeface="+mn-ea"/>
              <a:cs typeface="+mn-cs"/>
            </a:rPr>
            <a:t> E LA VOGLIA DI LOTTARE SU OGNI PALLA. MA NONBASTA DIRLO O PENSARLO, BISOGNA METTERE TUTTO QUELLO CHE ABBIAMO IN CAMPO PER RIENTRARE QUI DENTRO VINCITORI. LOTTARE E GIOCARE DI SQUADRA. </a:t>
          </a:r>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DETTO CIO': ENTRIAMO DA SUBITO </a:t>
          </a:r>
          <a:r>
            <a:rPr lang="it-IT" sz="1100" b="1" cap="small" baseline="0">
              <a:solidFill>
                <a:schemeClr val="dk1"/>
              </a:solidFill>
              <a:latin typeface="+mn-lt"/>
              <a:ea typeface="+mn-ea"/>
              <a:cs typeface="+mn-cs"/>
            </a:rPr>
            <a:t>CONCENTRATI</a:t>
          </a:r>
          <a:r>
            <a:rPr lang="it-IT" sz="1100" cap="small" baseline="0">
              <a:solidFill>
                <a:schemeClr val="dk1"/>
              </a:solidFill>
              <a:latin typeface="+mn-lt"/>
              <a:ea typeface="+mn-ea"/>
              <a:cs typeface="+mn-cs"/>
            </a:rPr>
            <a:t>. SIA NEL PRIMO CHE NEL SECONDO TEMPO.  I NOSTRI MOMENTI CRITICI SONO SEMPRE QUELLI. CERCHIAMO DI GIOCARE LA PALLA VELOCEMENTE E </a:t>
          </a:r>
          <a:r>
            <a:rPr lang="it-IT" sz="1100" b="1" cap="small" baseline="0">
              <a:solidFill>
                <a:schemeClr val="dk1"/>
              </a:solidFill>
              <a:latin typeface="+mn-lt"/>
              <a:ea typeface="+mn-ea"/>
              <a:cs typeface="+mn-cs"/>
            </a:rPr>
            <a:t>NON PORTIAMOLA</a:t>
          </a:r>
          <a:r>
            <a:rPr lang="it-IT" sz="1100" b="0" cap="small" baseline="0">
              <a:solidFill>
                <a:schemeClr val="dk1"/>
              </a:solidFill>
              <a:latin typeface="+mn-lt"/>
              <a:ea typeface="+mn-ea"/>
              <a:cs typeface="+mn-cs"/>
            </a:rPr>
            <a:t> MA MUOVIAMOCI NELLO SPAZIO SENZA IL PALLONE.</a:t>
          </a:r>
        </a:p>
        <a:p>
          <a:pPr marL="0" marR="0" indent="0" defTabSz="914400" eaLnBrk="1" fontAlgn="auto" latinLnBrk="0" hangingPunct="1">
            <a:lnSpc>
              <a:spcPct val="100000"/>
            </a:lnSpc>
            <a:spcBef>
              <a:spcPts val="0"/>
            </a:spcBef>
            <a:spcAft>
              <a:spcPts val="0"/>
            </a:spcAft>
            <a:buClrTx/>
            <a:buSzTx/>
            <a:buFontTx/>
            <a:buNone/>
            <a:tabLst/>
            <a:defRPr/>
          </a:pPr>
          <a:r>
            <a:rPr lang="it-IT" sz="1100" cap="small" baseline="0">
              <a:solidFill>
                <a:schemeClr val="dk1"/>
              </a:solidFill>
              <a:latin typeface="+mn-lt"/>
              <a:ea typeface="+mn-ea"/>
              <a:cs typeface="+mn-cs"/>
            </a:rPr>
            <a:t>GESTIONE DEI TEMPI DI GIOCO. LA PARTITA E' LUNGA, USIAMO LA TESTA SE CI CAPITERA' DI ESSERE IN VANTAGGIO, PRENDIAMOCI IL TEMPO PER LE RIMESSE LATERALI E LE PUNIZIONI, GESTIAMO LA PALLA. NON ANDIAMO SEMPRE COL TURBO ATTACCATO. </a:t>
          </a:r>
          <a:r>
            <a:rPr lang="it-IT" sz="1100" b="1" cap="small" baseline="0">
              <a:solidFill>
                <a:schemeClr val="dk1"/>
              </a:solidFill>
              <a:latin typeface="+mn-lt"/>
              <a:ea typeface="+mn-ea"/>
              <a:cs typeface="+mn-cs"/>
            </a:rPr>
            <a:t>LE PARTITE SUL NOSTRO CAMPO, SI APRONO E SI VINCONO NELLA RIPRESA.</a:t>
          </a:r>
          <a:endParaRPr lang="it-IT" b="1"/>
        </a:p>
        <a:p>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IN UN CAMPO LARGO COME IL NOSTRO SE FATTO VELOCE IL GIRO PALLA PUO’ CREARE SUPERIORITA’. </a:t>
          </a:r>
          <a:endParaRPr lang="it-IT" sz="1100" cap="small" baseline="0">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u="none" cap="small" baseline="0">
              <a:solidFill>
                <a:schemeClr val="dk1"/>
              </a:solidFill>
              <a:latin typeface="+mn-lt"/>
              <a:ea typeface="+mn-ea"/>
              <a:cs typeface="+mn-cs"/>
            </a:rPr>
            <a:t> : </a:t>
          </a:r>
          <a:r>
            <a:rPr lang="it-IT" sz="1100" cap="small">
              <a:solidFill>
                <a:schemeClr val="dk1"/>
              </a:solidFill>
              <a:latin typeface="+mn-lt"/>
              <a:ea typeface="+mn-ea"/>
              <a:cs typeface="+mn-cs"/>
            </a:rPr>
            <a:t>A 4, </a:t>
          </a:r>
          <a:r>
            <a:rPr lang="it-IT" sz="1100" cap="small" baseline="0">
              <a:solidFill>
                <a:schemeClr val="dk1"/>
              </a:solidFill>
              <a:latin typeface="+mn-lt"/>
              <a:ea typeface="+mn-ea"/>
              <a:cs typeface="+mn-cs"/>
            </a:rPr>
            <a:t>ROBBY - CAMI - MAURI - BORGHI,  VOGLIO PRECISIONE  NEI DISIMPEGNI  ROBBY, E BORGHI CHE SPINGE QUANDO POSSIBILE. IL NOSTRO CENTRALE DI CENTROCAMPO OGGI SARA' DOTTI CERCHIAMO SEMPRE DI COSTRUIRE PASSANDO DA QUI. </a:t>
          </a:r>
          <a:r>
            <a:rPr lang="it-IT" sz="1100" cap="small">
              <a:solidFill>
                <a:schemeClr val="dk1"/>
              </a:solidFill>
              <a:latin typeface="+mn-lt"/>
              <a:ea typeface="+mn-ea"/>
              <a:cs typeface="+mn-cs"/>
            </a:rPr>
            <a:t>NON LANCIAMO ALLA CAZZO DI CANE IN AVANTI CERCANDO LA VERTICALIZZAZIONE,</a:t>
          </a:r>
          <a:r>
            <a:rPr lang="it-IT" sz="1100" cap="small" baseline="0">
              <a:solidFill>
                <a:schemeClr val="dk1"/>
              </a:solidFill>
              <a:latin typeface="+mn-lt"/>
              <a:ea typeface="+mn-ea"/>
              <a:cs typeface="+mn-cs"/>
            </a:rPr>
            <a:t> OK? </a:t>
          </a:r>
        </a:p>
        <a:p>
          <a:r>
            <a:rPr lang="it-IT" sz="1100" cap="small">
              <a:solidFill>
                <a:schemeClr val="dk1"/>
              </a:solidFill>
              <a:latin typeface="+mn-lt"/>
              <a:ea typeface="+mn-ea"/>
              <a:cs typeface="+mn-cs"/>
            </a:rPr>
            <a:t>SOLITE COSE. ZERO RISCHI. PALLA IN TRIBUNA QUANDO SERVE.  I DUE CENTRALI: NON CERCHIAMO SEMPRE L’ANTICIPO OK? IL PIU’ VELOCE DEI DUE LO PRENDE MAURI, CAMI TU TI STACCHI UN PO’ DIETRO.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SU UN CAMPO COSI’ GRANDE EQUIVALE A PRENDERE SEMPRE DELLE SITUAZIONI DI CONTROPIEDE. </a:t>
          </a:r>
          <a:r>
            <a:rPr lang="it-IT" sz="1100" b="1" cap="small">
              <a:solidFill>
                <a:schemeClr val="dk1"/>
              </a:solidFill>
              <a:latin typeface="+mn-lt"/>
              <a:ea typeface="+mn-ea"/>
              <a:cs typeface="+mn-cs"/>
            </a:rPr>
            <a:t>.</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CENTRALE</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DOTTI </a:t>
          </a:r>
          <a:r>
            <a:rPr lang="it-IT" sz="1100" cap="small" baseline="0">
              <a:solidFill>
                <a:schemeClr val="dk1"/>
              </a:solidFill>
              <a:latin typeface="+mn-lt"/>
              <a:ea typeface="+mn-ea"/>
              <a:cs typeface="+mn-cs"/>
            </a:rPr>
            <a:t>CHE </a:t>
          </a:r>
          <a:r>
            <a:rPr lang="it-IT" sz="1100" cap="small">
              <a:solidFill>
                <a:schemeClr val="dk1"/>
              </a:solidFill>
              <a:latin typeface="+mn-lt"/>
              <a:ea typeface="+mn-ea"/>
              <a:cs typeface="+mn-cs"/>
            </a:rPr>
            <a:t>DETTERA’ I TEMPI DELLA SQUADRA.  GRAVITA NELLA TUA ZONA E</a:t>
          </a:r>
          <a:r>
            <a:rPr lang="it-IT" sz="1100" cap="small" baseline="0">
              <a:solidFill>
                <a:schemeClr val="dk1"/>
              </a:solidFill>
              <a:latin typeface="+mn-lt"/>
              <a:ea typeface="+mn-ea"/>
              <a:cs typeface="+mn-cs"/>
            </a:rPr>
            <a:t> CERCA DI TENERE LE DISTANZE GIUSTE TRA I REPARTI. </a:t>
          </a:r>
          <a:r>
            <a:rPr lang="it-IT" sz="1100" b="1" cap="small" baseline="0">
              <a:solidFill>
                <a:schemeClr val="dk1"/>
              </a:solidFill>
              <a:latin typeface="+mn-lt"/>
              <a:ea typeface="+mn-ea"/>
              <a:cs typeface="+mn-cs"/>
            </a:rPr>
            <a:t>MUOVITI IN ORIZZONTALE E NON IN VERTICALE. SE NON RESTI IN POSIZIONE TUTTA LA SQUADRA NE RISENTE. </a:t>
          </a:r>
          <a:r>
            <a:rPr lang="it-IT" sz="1100" cap="small">
              <a:solidFill>
                <a:schemeClr val="dk1"/>
              </a:solidFill>
              <a:latin typeface="+mn-lt"/>
              <a:ea typeface="+mn-ea"/>
              <a:cs typeface="+mn-cs"/>
            </a:rPr>
            <a:t>IL GIOCO PASSA. A VOLTE PROVIAMO ANCHE A </a:t>
          </a:r>
          <a:r>
            <a:rPr lang="it-IT" sz="1100" b="1" cap="small">
              <a:solidFill>
                <a:schemeClr val="dk1"/>
              </a:solidFill>
              <a:latin typeface="+mn-lt"/>
              <a:ea typeface="+mn-ea"/>
              <a:cs typeface="+mn-cs"/>
            </a:rPr>
            <a:t>CAMBIARE CAMPO ALLA CIECA</a:t>
          </a:r>
          <a:r>
            <a:rPr lang="it-IT" sz="1100" cap="small">
              <a:solidFill>
                <a:schemeClr val="dk1"/>
              </a:solidFill>
              <a:latin typeface="+mn-lt"/>
              <a:ea typeface="+mn-ea"/>
              <a:cs typeface="+mn-cs"/>
            </a:rPr>
            <a:t> , IN MANIERA VELOCE, PROVIAMO A COGLIERLI IN DIFFICOLTA’ O MALPOSIZIONATI. </a:t>
          </a:r>
          <a:r>
            <a:rPr lang="it-IT" sz="1100" b="1" cap="small">
              <a:solidFill>
                <a:schemeClr val="dk1"/>
              </a:solidFill>
              <a:latin typeface="+mn-lt"/>
              <a:ea typeface="+mn-ea"/>
              <a:cs typeface="+mn-cs"/>
            </a:rPr>
            <a:t> </a:t>
          </a:r>
          <a:r>
            <a:rPr lang="it-IT" sz="1100" cap="small">
              <a:solidFill>
                <a:schemeClr val="dk1"/>
              </a:solidFill>
              <a:latin typeface="+mn-lt"/>
              <a:ea typeface="+mn-ea"/>
              <a:cs typeface="+mn-cs"/>
            </a:rPr>
            <a:t>I DUE INTERNI DEVONO MUOVERSI CON INTELLIGENZA EH: SEMPRE UN OCCHIO AL</a:t>
          </a:r>
          <a:r>
            <a:rPr lang="it-IT" sz="1100" cap="small" baseline="0">
              <a:solidFill>
                <a:schemeClr val="dk1"/>
              </a:solidFill>
              <a:latin typeface="+mn-lt"/>
              <a:ea typeface="+mn-ea"/>
              <a:cs typeface="+mn-cs"/>
            </a:rPr>
            <a:t> CENTRO</a:t>
          </a:r>
          <a:r>
            <a:rPr lang="it-IT" sz="1100" cap="small">
              <a:solidFill>
                <a:schemeClr val="dk1"/>
              </a:solidFill>
              <a:latin typeface="+mn-lt"/>
              <a:ea typeface="+mn-ea"/>
              <a:cs typeface="+mn-cs"/>
            </a:rPr>
            <a:t> E NON PERDIAMO PALLE BANALI . FRANZ GIOCA A DESTRA E GUERRO A SINISTRA PARTIAMO COSI’. </a:t>
          </a:r>
          <a:r>
            <a:rPr lang="it-IT" sz="1100" b="1" cap="small">
              <a:solidFill>
                <a:schemeClr val="dk1"/>
              </a:solidFill>
              <a:latin typeface="+mn-lt"/>
              <a:ea typeface="+mn-ea"/>
              <a:cs typeface="+mn-cs"/>
            </a:rPr>
            <a:t>MILVU</a:t>
          </a:r>
          <a:r>
            <a:rPr lang="it-IT" sz="1100" cap="small">
              <a:solidFill>
                <a:schemeClr val="dk1"/>
              </a:solidFill>
              <a:latin typeface="+mn-lt"/>
              <a:ea typeface="+mn-ea"/>
              <a:cs typeface="+mn-cs"/>
            </a:rPr>
            <a:t> DIETRO LE PUNTE HAI LIBERTA’ DI MOVIMENTO, TI CHIEDO  DI DARE FASTIDIO AI LORO CENTRALI DI CENTROCAMPO IN FASE DI</a:t>
          </a:r>
          <a:r>
            <a:rPr lang="it-IT" sz="1100" cap="small" baseline="0">
              <a:solidFill>
                <a:schemeClr val="dk1"/>
              </a:solidFill>
              <a:latin typeface="+mn-lt"/>
              <a:ea typeface="+mn-ea"/>
              <a:cs typeface="+mn-cs"/>
            </a:rPr>
            <a:t> NON POSSESSO MENTRE IN FASE DI POSSESSO VIENI A CERCARE PALLA VERSO IL CENTROCAMPO  E </a:t>
          </a:r>
          <a:r>
            <a:rPr lang="it-IT" sz="1100" cap="small">
              <a:solidFill>
                <a:schemeClr val="dk1"/>
              </a:solidFill>
              <a:latin typeface="+mn-lt"/>
              <a:ea typeface="+mn-ea"/>
              <a:cs typeface="+mn-cs"/>
            </a:rPr>
            <a:t> NON DARE PUNTI DI RIFERIMENTO AI LORO DIFENSORI, QUINDI SVARIA OK? IL PRESSING SUI CENTRALI PARTE DA TE, LE PUNTE STARANNO TRA IL CENTRALE ED IL TERZINO. TI CHIEDO DI </a:t>
          </a:r>
          <a:r>
            <a:rPr lang="it-IT" sz="1100" b="1" cap="small">
              <a:solidFill>
                <a:schemeClr val="dk1"/>
              </a:solidFill>
              <a:latin typeface="+mn-lt"/>
              <a:ea typeface="+mn-ea"/>
              <a:cs typeface="+mn-cs"/>
            </a:rPr>
            <a:t>ESSERE DINAMICO</a:t>
          </a:r>
          <a:r>
            <a:rPr lang="it-IT" sz="1100" cap="small">
              <a:solidFill>
                <a:schemeClr val="dk1"/>
              </a:solidFill>
              <a:latin typeface="+mn-lt"/>
              <a:ea typeface="+mn-ea"/>
              <a:cs typeface="+mn-cs"/>
            </a:rPr>
            <a:t>.</a:t>
          </a:r>
          <a:r>
            <a:rPr lang="it-IT" sz="1100" cap="small" baseline="0">
              <a:solidFill>
                <a:schemeClr val="dk1"/>
              </a:solidFill>
              <a:latin typeface="+mn-lt"/>
              <a:ea typeface="+mn-ea"/>
              <a:cs typeface="+mn-cs"/>
            </a:rPr>
            <a:t> LA CORSA PER FARE QUESTO RUOLO CE L'HAI. NON FAI LA PUNTA  OGGI, DEVI ESSERE BRAVO AD INTERPRETARE SIA LA FASE DIFENSIVA CHE QUELLA D'ATTACCO.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MALLO, TIENI SU IL PALLONE, FAI IL LAVORO SPORCO ANCHE TU E CERCA DI TIRARTI DIETRO IL LORO DIFENSORE QUANDO VIENI INCONTRO A RICEVERE PALLA. COSI’ FACENDO CREI SPAZIO  DOVE SI INFILERANNO</a:t>
          </a:r>
          <a:r>
            <a:rPr lang="it-IT" sz="1100" cap="small" baseline="0">
              <a:solidFill>
                <a:schemeClr val="dk1"/>
              </a:solidFill>
              <a:latin typeface="+mn-lt"/>
              <a:ea typeface="+mn-ea"/>
              <a:cs typeface="+mn-cs"/>
            </a:rPr>
            <a:t> MILVU E VENTU. </a:t>
          </a:r>
          <a:r>
            <a:rPr lang="it-IT" sz="1100" cap="small">
              <a:solidFill>
                <a:schemeClr val="dk1"/>
              </a:solidFill>
              <a:latin typeface="+mn-lt"/>
              <a:ea typeface="+mn-ea"/>
              <a:cs typeface="+mn-cs"/>
            </a:rPr>
            <a:t>PRENDIAMO PUNIZIONI INTELLIGENTI QUANDO SIAMO VICINI ALL'AREA AVVERSARIA. GIOCHIAMO VICINI,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 UNO VIENE A RICEVERE PALLA L'ALTRO VA IN PROFONDITA'. CERCHIAMO LA CONCLUSIONE QUANDO ABBIAMO LA POSSIBILITA’ MA SIAMO ANCHE ALTRUISTI SE ABBIAMO IL COMPAGNO MEGLIO POSIZIONATO. </a:t>
          </a:r>
        </a:p>
        <a:p>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RIGORI: NON VOGLIO CHE SI CREI IMBARAZZO</a:t>
          </a:r>
          <a:r>
            <a:rPr lang="it-IT" sz="1100" cap="small" baseline="0">
              <a:solidFill>
                <a:schemeClr val="dk1"/>
              </a:solidFill>
              <a:latin typeface="+mn-lt"/>
              <a:ea typeface="+mn-ea"/>
              <a:cs typeface="+mn-cs"/>
            </a:rPr>
            <a:t> COME L'ULTIMA VOLTA SUL DISCHETTO. LI TIRA CAMI.</a:t>
          </a:r>
        </a:p>
        <a:p>
          <a:r>
            <a:rPr lang="it-IT" sz="1100" cap="small" baseline="0">
              <a:solidFill>
                <a:schemeClr val="dk1"/>
              </a:solidFill>
              <a:latin typeface="+mn-lt"/>
              <a:ea typeface="+mn-ea"/>
              <a:cs typeface="+mn-cs"/>
            </a:rPr>
            <a:t>CHI ESCE SI RICORDI DI DARE LE CONSEGNE A CHI ENTRA:  POSIZIONE  IN BARRIERA E CORNER IN ATTACCO.</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endParaRPr lang="it-IT"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68</xdr:row>
      <xdr:rowOff>57150</xdr:rowOff>
    </xdr:to>
    <xdr:sp macro="" textlink="">
      <xdr:nvSpPr>
        <xdr:cNvPr id="2" name="CasellaDiTesto 1"/>
        <xdr:cNvSpPr txBox="1"/>
      </xdr:nvSpPr>
      <xdr:spPr>
        <a:xfrm>
          <a:off x="47625" y="381000"/>
          <a:ext cx="5153025" cy="1070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CONCENTRAZIONE FIN DA SUBITO</a:t>
          </a:r>
          <a:r>
            <a:rPr lang="it-IT" sz="1100" cap="small">
              <a:solidFill>
                <a:schemeClr val="dk1"/>
              </a:solidFill>
              <a:latin typeface="+mn-lt"/>
              <a:ea typeface="+mn-ea"/>
              <a:cs typeface="+mn-cs"/>
            </a:rPr>
            <a:t>: VUOL DIRE GIA’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a:t>
          </a:r>
          <a:r>
            <a:rPr lang="it-IT" sz="1100" cap="small" baseline="0">
              <a:solidFill>
                <a:schemeClr val="dk1"/>
              </a:solidFill>
              <a:latin typeface="+mn-lt"/>
              <a:ea typeface="+mn-ea"/>
              <a:cs typeface="+mn-cs"/>
            </a:rPr>
            <a:t>NON METTIAMOCI IN DIFFICOLTA'. </a:t>
          </a:r>
        </a:p>
        <a:p>
          <a:r>
            <a:rPr lang="it-IT" sz="1100" cap="small" baseline="0">
              <a:solidFill>
                <a:schemeClr val="dk1"/>
              </a:solidFill>
              <a:latin typeface="+mn-lt"/>
              <a:ea typeface="+mn-ea"/>
              <a:cs typeface="+mn-cs"/>
            </a:rPr>
            <a:t>- I TERZINI SE SPINGONO DEVONO AVERE LA FORZA DI RIENTRARE, ALTRIMENTI PREFERISCO UNA DISCESA IN MENO E UNA COPERTURA IN PIU'.</a:t>
          </a:r>
        </a:p>
        <a:p>
          <a:r>
            <a:rPr lang="it-IT" sz="1100" cap="small" baseline="0">
              <a:solidFill>
                <a:schemeClr val="dk1"/>
              </a:solidFill>
              <a:latin typeface="+mn-lt"/>
              <a:ea typeface="+mn-ea"/>
              <a:cs typeface="+mn-cs"/>
            </a:rPr>
            <a:t>- DISTANZE FRA I REPARTI. NON LASCIAMO SGUARNITA LA RETROGUARDIA CON TROPPO CAMPO LIBERO: GUARDIAMOCI SEMPRE ATTORNO.</a:t>
          </a:r>
        </a:p>
        <a:p>
          <a:r>
            <a:rPr lang="it-IT" sz="1100" cap="small" baseline="0">
              <a:solidFill>
                <a:schemeClr val="dk1"/>
              </a:solidFill>
              <a:latin typeface="+mn-lt"/>
              <a:ea typeface="+mn-ea"/>
              <a:cs typeface="+mn-cs"/>
            </a:rPr>
            <a:t>- GIRO PALLA VELOCE. NON ADDORMENTIAMOCI CON LA PALLA FRA I PIEDI</a:t>
          </a:r>
        </a:p>
        <a:p>
          <a:r>
            <a:rPr lang="it-IT" sz="1100" cap="small" baseline="0">
              <a:solidFill>
                <a:schemeClr val="dk1"/>
              </a:solidFill>
              <a:latin typeface="+mn-lt"/>
              <a:ea typeface="+mn-ea"/>
              <a:cs typeface="+mn-cs"/>
            </a:rPr>
            <a:t>- CAMBIAMO MODULO QUINDI VOGLIO PIU' CONCENTRAZIONE DA PARTE DI OGNUNO.</a:t>
          </a:r>
        </a:p>
        <a:p>
          <a:r>
            <a:rPr lang="it-IT" sz="1100" cap="small" baseline="0">
              <a:solidFill>
                <a:schemeClr val="dk1"/>
              </a:solidFill>
              <a:latin typeface="+mn-lt"/>
              <a:ea typeface="+mn-ea"/>
              <a:cs typeface="+mn-cs"/>
            </a:rPr>
            <a:t>- CAMPO SINTETICO: VALUTIAMO BENE LA SCELTA DI TEMPO, LA PALLA VIAGGERA' E AVRA' RIMBALZI DIVERSI DAL SOLITO. </a:t>
          </a:r>
        </a:p>
        <a:p>
          <a:endParaRPr lang="it-IT" sz="1100" cap="small" baseline="0">
            <a:solidFill>
              <a:schemeClr val="dk1"/>
            </a:solidFill>
            <a:latin typeface="+mn-lt"/>
            <a:ea typeface="+mn-ea"/>
            <a:cs typeface="+mn-cs"/>
          </a:endParaRPr>
        </a:p>
        <a:p>
          <a:r>
            <a:rPr lang="it-IT" sz="1100" u="sng" cap="small" baseline="0">
              <a:solidFill>
                <a:schemeClr val="dk1"/>
              </a:solidFill>
              <a:latin typeface="+mn-lt"/>
              <a:ea typeface="+mn-ea"/>
              <a:cs typeface="+mn-cs"/>
            </a:rPr>
            <a:t>CONTINUITA' CON LA PARTITA SCORSA</a:t>
          </a:r>
          <a:r>
            <a:rPr lang="it-IT" sz="1100" cap="small" baseline="0">
              <a:solidFill>
                <a:schemeClr val="dk1"/>
              </a:solidFill>
              <a:latin typeface="+mn-lt"/>
              <a:ea typeface="+mn-ea"/>
              <a:cs typeface="+mn-cs"/>
            </a:rPr>
            <a:t>:</a:t>
          </a:r>
        </a:p>
        <a:p>
          <a:r>
            <a:rPr lang="it-IT" sz="1100" cap="small" baseline="0">
              <a:solidFill>
                <a:schemeClr val="dk1"/>
              </a:solidFill>
              <a:latin typeface="+mn-lt"/>
              <a:ea typeface="+mn-ea"/>
              <a:cs typeface="+mn-cs"/>
            </a:rPr>
            <a:t>- GESTIONE DEI TEMPI DI GIOCO. LA PARTITA E' LUNGA, USIAMO LA TESTA SE CI CAPITERA' DI ESSERE IN VANTAGGIO, PRENDIAMOCI IL TEMPO PER LE RIMESSE LATERALI E LE PUNIZIONI, GESTIAMO LA PALLA. NON ANDIAMO SEMPRE COL TURBO ATTACCATO. </a:t>
          </a:r>
        </a:p>
        <a:p>
          <a:r>
            <a:rPr lang="it-IT" sz="1100" cap="small" baseline="0">
              <a:solidFill>
                <a:schemeClr val="dk1"/>
              </a:solidFill>
              <a:latin typeface="+mn-lt"/>
              <a:ea typeface="+mn-ea"/>
              <a:cs typeface="+mn-cs"/>
            </a:rPr>
            <a:t>- MOVIMENTO SENZA PALLA: ABITUIAMOCI A FARLO, DETTIAMO IL PASSAGGIO AI NOSTRI COMPAGNI, MUOVIAMOCI NELLO SPAZIO.</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CERCHIAMO QUANDO POSSIBILE DI PARTIRE CON LA PALLA DAGLI ESTERNI CHE VOGLIO SI ALLARGHINO BASSI PRONTI A RICEVERE PALLA DAL ROSSO. POI PALLA AL CENTRALE DI CENTROCAMPO: E’ LUI CHE DEVE FARE GIOCO NON NOI. CHIARO? NON LANCIAMO ALLA CAZZO DI CANE IN AVANTI CERCANDO LA VERTICALIZZAZIONE, SARA’ DOTTI CHE VERTICALIZZERA’ E DECIDERA’ IL DA FARSI. OCCHIO PERO’SE CI SGANCIAMO DOBBIAMO AVER CHIARA L’IDEA DI NON SBILANCIARE LA SQUADRA E SOPRATTUTTO DOBBIAMO AVERE IL FIATO PER TORNARE. I DUE CENTRALI: NON CERCHIAMO SEMPRE L’ANTICIPO OK? IL PIU’ VELOCE DEI DUE LO PRENDE MAURI, CAMI TU TI STACCHI UN PO’ DIETRO.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CERCHIAMO DI SALIRE E </a:t>
          </a:r>
          <a:r>
            <a:rPr lang="it-IT" sz="1100" b="1" cap="small">
              <a:solidFill>
                <a:schemeClr val="dk1"/>
              </a:solidFill>
              <a:latin typeface="+mn-lt"/>
              <a:ea typeface="+mn-ea"/>
              <a:cs typeface="+mn-cs"/>
            </a:rPr>
            <a:t>TENERE LA LINEA ALTA</a:t>
          </a:r>
          <a:r>
            <a:rPr lang="it-IT" sz="1100" cap="small">
              <a:solidFill>
                <a:schemeClr val="dk1"/>
              </a:solidFill>
              <a:latin typeface="+mn-lt"/>
              <a:ea typeface="+mn-ea"/>
              <a:cs typeface="+mn-cs"/>
            </a:rPr>
            <a:t>, SE NO RISCHIAMO DI SPACCARCI IN DUE TRONCONI E LASCIARE DEI BUCHI TRA I REPARTI QUINDI CERCHIAMO SOPRATTUTTO DI </a:t>
          </a:r>
          <a:r>
            <a:rPr lang="it-IT" sz="1100" b="1" cap="small">
              <a:solidFill>
                <a:schemeClr val="dk1"/>
              </a:solidFill>
              <a:latin typeface="+mn-lt"/>
              <a:ea typeface="+mn-ea"/>
              <a:cs typeface="+mn-cs"/>
            </a:rPr>
            <a:t>MANTENERE LA DISTANZA GIUSTA TRA I REPARTI. MUOVIAMOCI DA SQUADRA.</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IL GIOCO PASSA DA VITTO CHE DETTERA’ I TEMPI DELLA SQUADRA. I DUE INTERNI DEVONO FARE </a:t>
          </a:r>
          <a:r>
            <a:rPr lang="it-IT" sz="1100" cap="small" baseline="0">
              <a:solidFill>
                <a:schemeClr val="dk1"/>
              </a:solidFill>
              <a:latin typeface="+mn-lt"/>
              <a:ea typeface="+mn-ea"/>
              <a:cs typeface="+mn-cs"/>
            </a:rPr>
            <a:t>COPERTUURA E GIOCO. </a:t>
          </a:r>
          <a:r>
            <a:rPr lang="it-IT" sz="1100" cap="small">
              <a:solidFill>
                <a:schemeClr val="dk1"/>
              </a:solidFill>
              <a:latin typeface="+mn-lt"/>
              <a:ea typeface="+mn-ea"/>
              <a:cs typeface="+mn-cs"/>
            </a:rPr>
            <a:t>MUOVERSI CON INTELLIGENZA: SEMPRE UN OCCHIO A VITTO E NON PERDIAMO PALLE BANALI . BULGA GIOCA A DESTRA E PAOLO A SINISTRA PARTIAMO COSI’. GIOCHIAMO A TRE DAVANTI QUINDI MI SERVE PIU' FILTRO. CERCHIAMO LA VERTICALIZZAZIONE BASSA PER LE PUNTE QUANDO MALLO CI RESTITUIRA' L'UNO/DUE. NON INVENTIAMOCI COSE STRANE, NELLA SEMPLICITA' CI SONO LE COSE MIGLIORI.</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a:t>
          </a:r>
          <a:r>
            <a:rPr lang="it-IT" sz="1100" cap="small" baseline="0">
              <a:solidFill>
                <a:schemeClr val="dk1"/>
              </a:solidFill>
              <a:latin typeface="+mn-lt"/>
              <a:ea typeface="+mn-ea"/>
              <a:cs typeface="+mn-cs"/>
            </a:rPr>
            <a:t> CON MALLO CENTRALE</a:t>
          </a:r>
          <a:r>
            <a:rPr lang="it-IT" sz="1100" cap="small">
              <a:solidFill>
                <a:schemeClr val="dk1"/>
              </a:solidFill>
              <a:latin typeface="+mn-lt"/>
              <a:ea typeface="+mn-ea"/>
              <a:cs typeface="+mn-cs"/>
            </a:rPr>
            <a:t>, MONTI LARGO A SINISTRA E GIMMI A DESTRA.</a:t>
          </a:r>
          <a:r>
            <a:rPr lang="it-IT" sz="1100" cap="small" baseline="0">
              <a:solidFill>
                <a:schemeClr val="dk1"/>
              </a:solidFill>
              <a:latin typeface="+mn-lt"/>
              <a:ea typeface="+mn-ea"/>
              <a:cs typeface="+mn-cs"/>
            </a:rPr>
            <a:t>  LE DUE PUNTE ESTERNE DEVONO NON SOLO GIOCARE IN ORIZZONTALE PER ARRIVARE AL CROSS IN MEZZO MA TAGLIARE  SPESSO DIETRO AL MALLO.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QUANDO IL GIOCO SCENDE DALLA PARTE OPPOSTA DOBBIAMO ESSERE PRONTI AD ENTRARE IN AREA.</a:t>
          </a:r>
          <a:r>
            <a:rPr lang="it-IT" sz="1100" cap="small" baseline="0">
              <a:solidFill>
                <a:schemeClr val="dk1"/>
              </a:solidFill>
              <a:latin typeface="+mn-lt"/>
              <a:ea typeface="+mn-ea"/>
              <a:cs typeface="+mn-cs"/>
            </a:rPr>
            <a:t>  IN NON POSSESSO ARRETRIAMO QUASI SUI CENTROCAMPISTI, MENTRE IN FASE DI POSSESSO PARTIAMO LARGHI PRONTI A TAGLIARE DENTRO. GIOCHIAMO INVERTITI, QUINDI VIENE NORMALE RIENTRARE VERSO IL CENTRO E SE CE LA VEDIAMO BELLA TIRIAMO. SE CI GIOCANO PALLA SUI PIEDI POSSIAMO FARE L'UNO DUE COL MALLO PER POI GIOCARE IN PROFONDITA' SUL TAGLIO DELL'ALTRA PUNTA ESTERNA.  OPPURE SEMPRE COL MALLO CHE SI SMARCHERA' CON MOVIMENTO LUNGO CORTO E GIOCHERA' SULLA MEZZALA, A QUEL PUNTO NOI ANDIAMO IN PROFONDITA'. MOVIMENTO SENZA LA PALLA! SEMPRE COLLEGATI CON LA TESTA EH?</a:t>
          </a:r>
          <a:r>
            <a:rPr lang="it-IT" sz="1100" cap="small">
              <a:solidFill>
                <a:schemeClr val="dk1"/>
              </a:solidFill>
              <a:latin typeface="+mn-lt"/>
              <a:ea typeface="+mn-ea"/>
              <a:cs typeface="+mn-cs"/>
            </a:rPr>
            <a:t> POI</a:t>
          </a:r>
          <a:r>
            <a:rPr lang="it-IT" sz="1100" cap="small" baseline="0">
              <a:solidFill>
                <a:schemeClr val="dk1"/>
              </a:solidFill>
              <a:latin typeface="+mn-lt"/>
              <a:ea typeface="+mn-ea"/>
              <a:cs typeface="+mn-cs"/>
            </a:rPr>
            <a:t> </a:t>
          </a:r>
          <a:r>
            <a:rPr lang="it-IT" sz="1100" cap="small">
              <a:solidFill>
                <a:schemeClr val="dk1"/>
              </a:solidFill>
              <a:latin typeface="+mn-lt"/>
              <a:ea typeface="+mn-ea"/>
              <a:cs typeface="+mn-cs"/>
            </a:rPr>
            <a:t>CERCHIAMO LA CONCLUSIONE QUANDO ABBIAMO LA POSSIBILITA’ MA SIAMO ANCHE ALTRUISTI SE ABBIAMO IL COMPAGNO MEGLIO POSIZIONATO.</a:t>
          </a:r>
        </a:p>
        <a:p>
          <a:r>
            <a:rPr lang="it-IT" sz="1100" cap="small">
              <a:solidFill>
                <a:schemeClr val="dk1"/>
              </a:solidFill>
              <a:latin typeface="+mn-lt"/>
              <a:ea typeface="+mn-ea"/>
              <a:cs typeface="+mn-cs"/>
            </a:rPr>
            <a:t> </a:t>
          </a:r>
        </a:p>
        <a:p>
          <a:r>
            <a:rPr lang="it-IT" sz="1100"/>
            <a:t>RIGORI: CAMI O GIMMI. PUNIZIONI IDEM, PIU' IL MALLO.</a:t>
          </a:r>
        </a:p>
        <a:p>
          <a:endParaRPr lang="it-IT"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2</xdr:row>
      <xdr:rowOff>38100</xdr:rowOff>
    </xdr:from>
    <xdr:to>
      <xdr:col>8</xdr:col>
      <xdr:colOff>381000</xdr:colOff>
      <xdr:row>58</xdr:row>
      <xdr:rowOff>76200</xdr:rowOff>
    </xdr:to>
    <xdr:sp macro="" textlink="">
      <xdr:nvSpPr>
        <xdr:cNvPr id="2" name="CasellaDiTesto 1"/>
        <xdr:cNvSpPr txBox="1"/>
      </xdr:nvSpPr>
      <xdr:spPr>
        <a:xfrm>
          <a:off x="47625" y="381000"/>
          <a:ext cx="5153025" cy="910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it-IT" sz="1100" u="sng" cap="small">
              <a:solidFill>
                <a:schemeClr val="dk1"/>
              </a:solidFill>
              <a:latin typeface="+mn-lt"/>
              <a:ea typeface="+mn-ea"/>
              <a:cs typeface="+mn-cs"/>
            </a:rPr>
            <a:t>PAROLA D'ORDINE DI OGGI</a:t>
          </a:r>
          <a:r>
            <a:rPr lang="it-IT" sz="1100" cap="small">
              <a:solidFill>
                <a:schemeClr val="dk1"/>
              </a:solidFill>
              <a:latin typeface="+mn-lt"/>
              <a:ea typeface="+mn-ea"/>
              <a:cs typeface="+mn-cs"/>
            </a:rPr>
            <a:t>: </a:t>
          </a:r>
          <a:r>
            <a:rPr lang="it-IT" sz="1100" cap="small" baseline="0">
              <a:solidFill>
                <a:schemeClr val="dk1"/>
              </a:solidFill>
              <a:latin typeface="+mn-lt"/>
              <a:ea typeface="+mn-ea"/>
              <a:cs typeface="+mn-cs"/>
            </a:rPr>
            <a:t> </a:t>
          </a:r>
          <a:r>
            <a:rPr lang="it-IT" sz="1100" b="1" cap="small" baseline="0">
              <a:solidFill>
                <a:schemeClr val="dk1"/>
              </a:solidFill>
              <a:latin typeface="+mn-lt"/>
              <a:ea typeface="+mn-ea"/>
              <a:cs typeface="+mn-cs"/>
            </a:rPr>
            <a:t>SACRIFICIO</a:t>
          </a:r>
          <a:r>
            <a:rPr lang="it-IT" sz="1100" cap="small" baseline="0">
              <a:solidFill>
                <a:schemeClr val="dk1"/>
              </a:solidFill>
              <a:latin typeface="+mn-lt"/>
              <a:ea typeface="+mn-ea"/>
              <a:cs typeface="+mn-cs"/>
            </a:rPr>
            <a:t>.  OGGI CI VUOLE UN ATTEGGIAMENTO VOLITIVO. DOBBIAMO ESSERE CONSAPEVOLI CHE CI SARA' DA SOFFRIRE E CHE NON SARA' FACILE, MA CHE SE SIAMO DISPOSTI A SACRIFICARCI, AD ESSERE DI AIUTO PER I NOSTRI COMPAGNI AD ESSERE SQUADRA....ANCHE OGGI QUALCOSA DI POSITIVO VERRA' FUORI. </a:t>
          </a:r>
          <a:r>
            <a:rPr lang="it-IT" sz="1100" cap="small">
              <a:solidFill>
                <a:schemeClr val="dk1"/>
              </a:solidFill>
              <a:latin typeface="+mn-lt"/>
              <a:ea typeface="+mn-ea"/>
              <a:cs typeface="+mn-cs"/>
            </a:rPr>
            <a:t>CONCENTRATI DAL RISCALDAMENTO. </a:t>
          </a:r>
          <a:r>
            <a:rPr lang="it-IT" sz="1100" b="1" cap="small">
              <a:solidFill>
                <a:schemeClr val="dk1"/>
              </a:solidFill>
              <a:latin typeface="+mn-lt"/>
              <a:ea typeface="+mn-ea"/>
              <a:cs typeface="+mn-cs"/>
            </a:rPr>
            <a:t>APPROCCIO</a:t>
          </a:r>
          <a:r>
            <a:rPr lang="it-IT" sz="1100" cap="small">
              <a:solidFill>
                <a:schemeClr val="dk1"/>
              </a:solidFill>
              <a:latin typeface="+mn-lt"/>
              <a:ea typeface="+mn-ea"/>
              <a:cs typeface="+mn-cs"/>
            </a:rPr>
            <a:t> CORRETTO ALLA PARTITA. </a:t>
          </a:r>
          <a:r>
            <a:rPr lang="it-IT" sz="1100" cap="small" baseline="0">
              <a:solidFill>
                <a:schemeClr val="dk1"/>
              </a:solidFill>
              <a:latin typeface="+mn-lt"/>
              <a:ea typeface="+mn-ea"/>
              <a:cs typeface="+mn-cs"/>
            </a:rPr>
            <a:t> OGGI E' IMPORTANTE DARE UN SEGNALE FORTE COME GRUPPO. NON CI SNATURIAMO E CONTINUIAMO A GIOCARE COL NOSTRO SOLITO MODULO. POI SI VEDRA' ED IN BASE AL LORO ATTEGGIAMENTO TATTICO POSSIAMO PASSARE AL 5-3-2.</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DIFESA</a:t>
          </a:r>
          <a:r>
            <a:rPr lang="it-IT" sz="1100" cap="small">
              <a:solidFill>
                <a:schemeClr val="dk1"/>
              </a:solidFill>
              <a:latin typeface="+mn-lt"/>
              <a:ea typeface="+mn-ea"/>
              <a:cs typeface="+mn-cs"/>
            </a:rPr>
            <a:t>:  MASSIMA CONCENTRAZIONE  SEMPRE. GLI </a:t>
          </a:r>
          <a:r>
            <a:rPr lang="it-IT" sz="1100" cap="small" baseline="0">
              <a:solidFill>
                <a:schemeClr val="dk1"/>
              </a:solidFill>
              <a:latin typeface="+mn-lt"/>
              <a:ea typeface="+mn-ea"/>
              <a:cs typeface="+mn-cs"/>
            </a:rPr>
            <a:t>ESTERNI BORGHI E ABI DOVRANNO FARE UNA GARA PERFETTA, MI RACCOMANDO, L'ANNO SCORSO SULLE FASCE VIAGGIAVANO ALLA VELOCITA' DELLA LUCE E CI HANNO MESSO PARECCHIO IN DIFFICOLTA'. TRADUCO:  ABI  NON STARE IN POSIZIONE OGGI  PUO' ESSERE PERICOLOSISSIMO, NON TI VOGLIO MAI PIU' ALTO DEGLI ALTRI TRE, GUARDATI DI FIANCO E RISPETTA LA LINEA. MI RACCOMANDO RAGAZZI DIETRO E' FONDAMENTALE ESSERE COMPATTI, OGGI PIU' DI ALTRE VOLTE: E' FONDAMENTALE IL RUOLO DEGLI ESTERNI. PARTIAMO TRANQUILLI.</a:t>
          </a:r>
        </a:p>
        <a:p>
          <a:r>
            <a:rPr lang="it-IT" sz="1100" cap="small" baseline="0">
              <a:solidFill>
                <a:schemeClr val="dk1"/>
              </a:solidFill>
              <a:latin typeface="+mn-lt"/>
              <a:ea typeface="+mn-ea"/>
              <a:cs typeface="+mn-cs"/>
            </a:rPr>
            <a:t>MOVIMENTO SENZA PALLA E' FONDAMENTALE. </a:t>
          </a:r>
          <a:r>
            <a:rPr lang="it-IT" sz="1100" b="1" cap="small">
              <a:solidFill>
                <a:schemeClr val="dk1"/>
              </a:solidFill>
              <a:latin typeface="+mn-lt"/>
              <a:ea typeface="+mn-ea"/>
              <a:cs typeface="+mn-cs"/>
            </a:rPr>
            <a:t>MUOVIAMOCI SENZA PALLA</a:t>
          </a:r>
          <a:r>
            <a:rPr lang="it-IT" sz="1100" cap="small">
              <a:solidFill>
                <a:schemeClr val="dk1"/>
              </a:solidFill>
              <a:latin typeface="+mn-lt"/>
              <a:ea typeface="+mn-ea"/>
              <a:cs typeface="+mn-cs"/>
            </a:rPr>
            <a:t>, QUANDO POSSIBILE PER DARE UN’ALTERNATIVA DI GIOCATA AI CENTROCAMPISTI. OCCHIO PERO’SE CI SGANCIAMO DOBBIAMO AVER CHIARA L’IDEA DI NON SBILANCIARE LA SQUADRA E SOPRATTUTTO DOBBIAMO AVERE IL FIATO PER TORNARE. I DUE CENTRALI </a:t>
          </a:r>
          <a:r>
            <a:rPr lang="it-IT" sz="1100" cap="small" baseline="0">
              <a:solidFill>
                <a:schemeClr val="dk1"/>
              </a:solidFill>
              <a:latin typeface="+mn-lt"/>
              <a:ea typeface="+mn-ea"/>
              <a:cs typeface="+mn-cs"/>
            </a:rPr>
            <a:t>ROBBY E CAMI</a:t>
          </a:r>
          <a:r>
            <a:rPr lang="it-IT" sz="1100" cap="small">
              <a:solidFill>
                <a:schemeClr val="dk1"/>
              </a:solidFill>
              <a:latin typeface="+mn-lt"/>
              <a:ea typeface="+mn-ea"/>
              <a:cs typeface="+mn-cs"/>
            </a:rPr>
            <a:t>: NON CERCARE MAI L’ANTICIPO OK?  </a:t>
          </a:r>
          <a:r>
            <a:rPr lang="it-IT" sz="1100" b="1" cap="small">
              <a:solidFill>
                <a:schemeClr val="dk1"/>
              </a:solidFill>
              <a:latin typeface="+mn-lt"/>
              <a:ea typeface="+mn-ea"/>
              <a:cs typeface="+mn-cs"/>
            </a:rPr>
            <a:t>IL GIRO PALLA</a:t>
          </a:r>
          <a:r>
            <a:rPr lang="it-IT" sz="1100" cap="small">
              <a:solidFill>
                <a:schemeClr val="dk1"/>
              </a:solidFill>
              <a:latin typeface="+mn-lt"/>
              <a:ea typeface="+mn-ea"/>
              <a:cs typeface="+mn-cs"/>
            </a:rPr>
            <a:t> CERCHIAMO DI FARLO VELOCE, QUINDI PASSAGGI DI PRIMA O DI SECONDA AL MASSIMO. NON DORMIAMO CON LA PALLA IN MEZZO AI PIEDI. </a:t>
          </a: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CENTROCAMPO</a:t>
          </a:r>
          <a:r>
            <a:rPr lang="it-IT" sz="1100" cap="small">
              <a:solidFill>
                <a:schemeClr val="dk1"/>
              </a:solidFill>
              <a:latin typeface="+mn-lt"/>
              <a:ea typeface="+mn-ea"/>
              <a:cs typeface="+mn-cs"/>
            </a:rPr>
            <a:t>:  GUERRO</a:t>
          </a:r>
          <a:r>
            <a:rPr lang="it-IT" sz="1100" cap="small" baseline="0">
              <a:solidFill>
                <a:schemeClr val="dk1"/>
              </a:solidFill>
              <a:latin typeface="+mn-lt"/>
              <a:ea typeface="+mn-ea"/>
              <a:cs typeface="+mn-cs"/>
            </a:rPr>
            <a:t> CENTRALE DAVANTI ALLA DIFESA, CENTROCAMPISTA DI ROTTURA. NON TI MUOVI DI LI. </a:t>
          </a:r>
          <a:r>
            <a:rPr lang="it-IT" sz="1100" cap="small">
              <a:solidFill>
                <a:schemeClr val="dk1"/>
              </a:solidFill>
              <a:latin typeface="+mn-lt"/>
              <a:ea typeface="+mn-ea"/>
              <a:cs typeface="+mn-cs"/>
            </a:rPr>
            <a:t>PAOLOZZO VERTICE DEL ROMBO,</a:t>
          </a:r>
          <a:r>
            <a:rPr lang="it-IT" sz="1100" cap="small" baseline="0">
              <a:solidFill>
                <a:schemeClr val="dk1"/>
              </a:solidFill>
              <a:latin typeface="+mn-lt"/>
              <a:ea typeface="+mn-ea"/>
              <a:cs typeface="+mn-cs"/>
            </a:rPr>
            <a:t> LIBERTA' DI MOVIMENTO A SUPPORTO DELLE PUNTE, MA UNA MANO AL CENTROCAMPO SEMPRE EH? BULGA E FRANZ, SOLITO LAVORO DI QUANTITA' E QUALITA'.</a:t>
          </a:r>
          <a:r>
            <a:rPr lang="it-IT" sz="1100" cap="small">
              <a:solidFill>
                <a:schemeClr val="dk1"/>
              </a:solidFill>
              <a:latin typeface="+mn-lt"/>
              <a:ea typeface="+mn-ea"/>
              <a:cs typeface="+mn-cs"/>
            </a:rPr>
            <a:t>  CERCHIAMO L'IMBECCATA PER LE PUNTE RASOTERRA BULGA, TU CE LA PUOI AVERE QUESTA GIOCATA, FRANZ OCCHI APERTI DAVANTI E DIETRO OK? A VOLTE PROVIAMO ANCHE A </a:t>
          </a:r>
          <a:r>
            <a:rPr lang="it-IT" sz="1100" b="1" cap="small">
              <a:solidFill>
                <a:schemeClr val="dk1"/>
              </a:solidFill>
              <a:latin typeface="+mn-lt"/>
              <a:ea typeface="+mn-ea"/>
              <a:cs typeface="+mn-cs"/>
            </a:rPr>
            <a:t>CAMBIARE CAMPO ALLA CIECA</a:t>
          </a:r>
          <a:r>
            <a:rPr lang="it-IT" sz="1100" cap="small">
              <a:solidFill>
                <a:schemeClr val="dk1"/>
              </a:solidFill>
              <a:latin typeface="+mn-lt"/>
              <a:ea typeface="+mn-ea"/>
              <a:cs typeface="+mn-cs"/>
            </a:rPr>
            <a:t> SULLE FASCE, IN MANIERA VELOCE, PROVIAMO A COGLIERLI IN DIFFICOLTA’ O MALPOSIZIONATI. NON PERDIAMO PALLE BANALI COME CAPITATO. CERCHIAMO</a:t>
          </a:r>
          <a:r>
            <a:rPr lang="it-IT" sz="1100" cap="small" baseline="0">
              <a:solidFill>
                <a:schemeClr val="dk1"/>
              </a:solidFill>
              <a:latin typeface="+mn-lt"/>
              <a:ea typeface="+mn-ea"/>
              <a:cs typeface="+mn-cs"/>
            </a:rPr>
            <a:t>  ANCHE QUALCHE BUONA VERTICALIZZAZIONE RASOTERRA X LE PUNTE.</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u="sng" cap="small">
              <a:solidFill>
                <a:schemeClr val="dk1"/>
              </a:solidFill>
              <a:latin typeface="+mn-lt"/>
              <a:ea typeface="+mn-ea"/>
              <a:cs typeface="+mn-cs"/>
            </a:rPr>
            <a:t>ATTACCO</a:t>
          </a:r>
          <a:r>
            <a:rPr lang="it-IT" sz="1100" cap="small">
              <a:solidFill>
                <a:schemeClr val="dk1"/>
              </a:solidFill>
              <a:latin typeface="+mn-lt"/>
              <a:ea typeface="+mn-ea"/>
              <a:cs typeface="+mn-cs"/>
            </a:rPr>
            <a:t>: GIOCHIAMO VICINI, </a:t>
          </a:r>
          <a:r>
            <a:rPr lang="it-IT" sz="1100" b="1" cap="small">
              <a:solidFill>
                <a:schemeClr val="dk1"/>
              </a:solidFill>
              <a:latin typeface="+mn-lt"/>
              <a:ea typeface="+mn-ea"/>
              <a:cs typeface="+mn-cs"/>
            </a:rPr>
            <a:t>VOGLIO SACRIFICIO</a:t>
          </a:r>
          <a:r>
            <a:rPr lang="it-IT" sz="1100" cap="small">
              <a:solidFill>
                <a:schemeClr val="dk1"/>
              </a:solidFill>
              <a:latin typeface="+mn-lt"/>
              <a:ea typeface="+mn-ea"/>
              <a:cs typeface="+mn-cs"/>
            </a:rPr>
            <a:t> DA ENTRAMBE.</a:t>
          </a:r>
          <a:r>
            <a:rPr lang="it-IT" sz="1100" cap="small" baseline="0">
              <a:solidFill>
                <a:schemeClr val="dk1"/>
              </a:solidFill>
              <a:latin typeface="+mn-lt"/>
              <a:ea typeface="+mn-ea"/>
              <a:cs typeface="+mn-cs"/>
            </a:rPr>
            <a:t> CERCHIAMO COMBINAZIONI NELLO STRETTO. VENTU HAI I PIEDI PER METTERE IN PORTA IL BREV. RASOTERRA. SE L'ESTERNO ARRIVA SUL FONDO BISOGNA FARE UN INSERIMENTO RAPIDO IN AREA. </a:t>
          </a:r>
          <a:endParaRPr lang="it-IT" sz="1100" cap="small">
            <a:solidFill>
              <a:schemeClr val="dk1"/>
            </a:solidFill>
            <a:latin typeface="+mn-lt"/>
            <a:ea typeface="+mn-ea"/>
            <a:cs typeface="+mn-cs"/>
          </a:endParaRPr>
        </a:p>
        <a:p>
          <a:r>
            <a:rPr lang="it-IT" sz="1100" cap="small">
              <a:solidFill>
                <a:schemeClr val="dk1"/>
              </a:solidFill>
              <a:latin typeface="+mn-lt"/>
              <a:ea typeface="+mn-ea"/>
              <a:cs typeface="+mn-cs"/>
            </a:rPr>
            <a:t> </a:t>
          </a:r>
        </a:p>
        <a:p>
          <a:r>
            <a:rPr lang="it-IT" sz="1100" cap="small">
              <a:solidFill>
                <a:schemeClr val="dk1"/>
              </a:solidFill>
              <a:latin typeface="+mn-lt"/>
              <a:ea typeface="+mn-ea"/>
              <a:cs typeface="+mn-cs"/>
            </a:rPr>
            <a:t>PARTIAMO ACCORTI, CI</a:t>
          </a:r>
          <a:r>
            <a:rPr lang="it-IT" sz="1100" cap="small" baseline="0">
              <a:solidFill>
                <a:schemeClr val="dk1"/>
              </a:solidFill>
              <a:latin typeface="+mn-lt"/>
              <a:ea typeface="+mn-ea"/>
              <a:cs typeface="+mn-cs"/>
            </a:rPr>
            <a:t> SISTEMIAMO BENE IN CAMPO, CERCHIAMO DI ESSERE PADRONI NOI DELLA SITUAZIONE. OGGI DOBBIAMO ESSERE CONSAPEVOLI DEI NOSTRI MEZZI. PROVIAMO A FARE POSSESSO PALLA. </a:t>
          </a:r>
        </a:p>
        <a:p>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RIGORI CAMI. </a:t>
          </a:r>
        </a:p>
        <a:p>
          <a:r>
            <a:rPr lang="it-IT" sz="1100" cap="small" baseline="0">
              <a:solidFill>
                <a:schemeClr val="dk1"/>
              </a:solidFill>
              <a:latin typeface="+mn-lt"/>
              <a:ea typeface="+mn-ea"/>
              <a:cs typeface="+mn-cs"/>
            </a:rPr>
            <a:t>PUNIZIONI PAOLO E CAMI.</a:t>
          </a:r>
        </a:p>
        <a:p>
          <a:endParaRPr lang="it-IT" sz="1100" cap="small" baseline="0">
            <a:solidFill>
              <a:schemeClr val="dk1"/>
            </a:solidFill>
            <a:latin typeface="+mn-lt"/>
            <a:ea typeface="+mn-ea"/>
            <a:cs typeface="+mn-cs"/>
          </a:endParaRPr>
        </a:p>
        <a:p>
          <a:r>
            <a:rPr lang="it-IT" sz="1100" cap="small" baseline="0">
              <a:solidFill>
                <a:schemeClr val="dk1"/>
              </a:solidFill>
              <a:latin typeface="+mn-lt"/>
              <a:ea typeface="+mn-ea"/>
              <a:cs typeface="+mn-cs"/>
            </a:rPr>
            <a:t>CHI ESCE DEVE DARE LE CONSEGNE A CHI ENTRA.</a:t>
          </a:r>
          <a:endParaRPr lang="it-IT" sz="1100" cap="small">
            <a:solidFill>
              <a:schemeClr val="dk1"/>
            </a:solidFill>
            <a:latin typeface="+mn-lt"/>
            <a:ea typeface="+mn-ea"/>
            <a:cs typeface="+mn-cs"/>
          </a:endParaRPr>
        </a:p>
        <a:p>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hyperlink" Target="mailto:e_bertani@inwind.it" TargetMode="External"/><Relationship Id="rId13" Type="http://schemas.openxmlformats.org/officeDocument/2006/relationships/hyperlink" Target="mailto:ingramid@tiscali.it" TargetMode="External"/><Relationship Id="rId18" Type="http://schemas.openxmlformats.org/officeDocument/2006/relationships/hyperlink" Target="mailto:malettigianmaria@gmail.com" TargetMode="External"/><Relationship Id="rId26" Type="http://schemas.openxmlformats.org/officeDocument/2006/relationships/hyperlink" Target="mailto:cristian.zanni@eniaspa.it" TargetMode="External"/><Relationship Id="rId3" Type="http://schemas.openxmlformats.org/officeDocument/2006/relationships/hyperlink" Target="mailto:cammo72@libero.it" TargetMode="External"/><Relationship Id="rId21" Type="http://schemas.openxmlformats.org/officeDocument/2006/relationships/hyperlink" Target="mailto:davidepagani@alice.it" TargetMode="External"/><Relationship Id="rId34" Type="http://schemas.openxmlformats.org/officeDocument/2006/relationships/hyperlink" Target="mailto:campani.maurizio@virgilio.it" TargetMode="External"/><Relationship Id="rId7" Type="http://schemas.openxmlformats.org/officeDocument/2006/relationships/hyperlink" Target="mailto:a_bertani@yahoo.com" TargetMode="External"/><Relationship Id="rId12" Type="http://schemas.openxmlformats.org/officeDocument/2006/relationships/hyperlink" Target="mailto:indovinaki02@msn.com" TargetMode="External"/><Relationship Id="rId17" Type="http://schemas.openxmlformats.org/officeDocument/2006/relationships/hyperlink" Target="mailto:pietrokosovo@yahoo.it" TargetMode="External"/><Relationship Id="rId25" Type="http://schemas.openxmlformats.org/officeDocument/2006/relationships/hyperlink" Target="mailto:c_rinaldi@sacmi.it" TargetMode="External"/><Relationship Id="rId33" Type="http://schemas.openxmlformats.org/officeDocument/2006/relationships/hyperlink" Target="mailto:brevini.matteo@libero.it" TargetMode="External"/><Relationship Id="rId38" Type="http://schemas.openxmlformats.org/officeDocument/2006/relationships/printerSettings" Target="../printerSettings/printerSettings4.bin"/><Relationship Id="rId2" Type="http://schemas.openxmlformats.org/officeDocument/2006/relationships/hyperlink" Target="mailto:simononerosso@libero.it" TargetMode="External"/><Relationship Id="rId16" Type="http://schemas.openxmlformats.org/officeDocument/2006/relationships/hyperlink" Target="mailto:dannydavoli@libero.it" TargetMode="External"/><Relationship Id="rId20" Type="http://schemas.openxmlformats.org/officeDocument/2006/relationships/hyperlink" Target="mailto:nacciu@libero.it" TargetMode="External"/><Relationship Id="rId29" Type="http://schemas.openxmlformats.org/officeDocument/2006/relationships/hyperlink" Target="mailto:ilanash@tin.it" TargetMode="External"/><Relationship Id="rId1" Type="http://schemas.openxmlformats.org/officeDocument/2006/relationships/hyperlink" Target="mailto:lbagnac@yahoo.it" TargetMode="External"/><Relationship Id="rId6" Type="http://schemas.openxmlformats.org/officeDocument/2006/relationships/hyperlink" Target="mailto:maurizio.battini@libero.it" TargetMode="External"/><Relationship Id="rId11" Type="http://schemas.openxmlformats.org/officeDocument/2006/relationships/hyperlink" Target="mailto:caroli.c@marinarinaldi.it" TargetMode="External"/><Relationship Id="rId24" Type="http://schemas.openxmlformats.org/officeDocument/2006/relationships/hyperlink" Target="mailto:sprukix@hotmail.com" TargetMode="External"/><Relationship Id="rId32" Type="http://schemas.openxmlformats.org/officeDocument/2006/relationships/hyperlink" Target="mailto:albi.bondi@gmail.com" TargetMode="External"/><Relationship Id="rId37" Type="http://schemas.openxmlformats.org/officeDocument/2006/relationships/hyperlink" Target="mailto:j_sparrow@alice.it" TargetMode="External"/><Relationship Id="rId5" Type="http://schemas.openxmlformats.org/officeDocument/2006/relationships/hyperlink" Target="mailto:vbasenghi@gmail.com" TargetMode="External"/><Relationship Id="rId15" Type="http://schemas.openxmlformats.org/officeDocument/2006/relationships/hyperlink" Target="mailto:sbondavalli@credem.it" TargetMode="External"/><Relationship Id="rId23" Type="http://schemas.openxmlformats.org/officeDocument/2006/relationships/hyperlink" Target="mailto:ittibar@tin.it" TargetMode="External"/><Relationship Id="rId28" Type="http://schemas.openxmlformats.org/officeDocument/2006/relationships/hyperlink" Target="mailto:gimmi@topsystem.re.it" TargetMode="External"/><Relationship Id="rId36" Type="http://schemas.openxmlformats.org/officeDocument/2006/relationships/hyperlink" Target="mailto:torreggiani.alle@libero.it" TargetMode="External"/><Relationship Id="rId10" Type="http://schemas.openxmlformats.org/officeDocument/2006/relationships/hyperlink" Target="mailto:bonnyjr@libero.it" TargetMode="External"/><Relationship Id="rId19" Type="http://schemas.openxmlformats.org/officeDocument/2006/relationships/hyperlink" Target="mailto:milvu@milvu.it" TargetMode="External"/><Relationship Id="rId31" Type="http://schemas.openxmlformats.org/officeDocument/2006/relationships/hyperlink" Target="mailto:baschieric@gmail.com" TargetMode="External"/><Relationship Id="rId4" Type="http://schemas.openxmlformats.org/officeDocument/2006/relationships/hyperlink" Target="mailto:albonic@libero.it" TargetMode="External"/><Relationship Id="rId9" Type="http://schemas.openxmlformats.org/officeDocument/2006/relationships/hyperlink" Target="mailto:Gbond70@libero.it" TargetMode="External"/><Relationship Id="rId14" Type="http://schemas.openxmlformats.org/officeDocument/2006/relationships/hyperlink" Target="mailto:maramotti_marco@virgilio.it" TargetMode="External"/><Relationship Id="rId22" Type="http://schemas.openxmlformats.org/officeDocument/2006/relationships/hyperlink" Target="mailto:marcello.pellati@serenissima.re.it" TargetMode="External"/><Relationship Id="rId27" Type="http://schemas.openxmlformats.org/officeDocument/2006/relationships/hyperlink" Target="mailto:mimmo.casolari@alice.it" TargetMode="External"/><Relationship Id="rId30" Type="http://schemas.openxmlformats.org/officeDocument/2006/relationships/hyperlink" Target="mailto:riki832008@libero.it" TargetMode="External"/><Relationship Id="rId35" Type="http://schemas.openxmlformats.org/officeDocument/2006/relationships/hyperlink" Target="mailto:simo.campani@hotmail.i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D43"/>
  <sheetViews>
    <sheetView zoomScale="72" zoomScaleNormal="72" zoomScaleSheetLayoutView="100" workbookViewId="0">
      <pane xSplit="6" ySplit="2" topLeftCell="BR3" activePane="bottomRight" state="frozen"/>
      <selection pane="topRight" activeCell="F1" sqref="F1"/>
      <selection pane="bottomLeft" activeCell="A3" sqref="A3"/>
      <selection pane="bottomRight" activeCell="CH14" sqref="CH14"/>
    </sheetView>
  </sheetViews>
  <sheetFormatPr defaultRowHeight="14.25" x14ac:dyDescent="0.2"/>
  <cols>
    <col min="1" max="1" width="6.28515625" style="1" customWidth="1"/>
    <col min="2" max="2" width="6.85546875" style="1" customWidth="1"/>
    <col min="3" max="3" width="5.85546875" style="21" customWidth="1"/>
    <col min="4" max="4" width="28.7109375" style="21" customWidth="1"/>
    <col min="5" max="6" width="13.28515625" style="17" customWidth="1"/>
    <col min="7" max="9" width="7" style="8" customWidth="1"/>
    <col min="10" max="10" width="7.140625" style="8" customWidth="1"/>
    <col min="11" max="11" width="7" style="8" customWidth="1"/>
    <col min="12" max="12" width="14.7109375" style="8" customWidth="1"/>
    <col min="13" max="13" width="7.85546875" style="8" customWidth="1"/>
    <col min="14" max="14" width="7.7109375" style="8" customWidth="1"/>
    <col min="15" max="15" width="14.7109375" style="8" customWidth="1"/>
    <col min="16" max="17" width="8.140625" style="8" customWidth="1"/>
    <col min="18" max="18" width="14.7109375" style="8" customWidth="1"/>
    <col min="19" max="21" width="7.7109375" style="8" customWidth="1"/>
    <col min="22" max="22" width="6.7109375" style="8" customWidth="1"/>
    <col min="23" max="23" width="7.140625" style="8" customWidth="1"/>
    <col min="24" max="24" width="8.140625" style="8" customWidth="1"/>
    <col min="25" max="25" width="17" style="8" customWidth="1"/>
    <col min="26" max="26" width="7.85546875" style="1" customWidth="1"/>
    <col min="27" max="27" width="15.85546875" style="1" customWidth="1"/>
    <col min="28" max="28" width="15.28515625" style="1" customWidth="1"/>
    <col min="29" max="29" width="12.85546875" style="1" customWidth="1"/>
    <col min="30" max="30" width="16.85546875" style="1" customWidth="1"/>
    <col min="31" max="31" width="7.5703125" style="1" customWidth="1"/>
    <col min="32" max="32" width="18.28515625" style="1" customWidth="1"/>
    <col min="33" max="33" width="14.42578125" style="1" customWidth="1"/>
    <col min="34" max="34" width="8.140625" style="1" customWidth="1"/>
    <col min="35" max="36" width="8" style="1" customWidth="1"/>
    <col min="37" max="38" width="6.85546875" style="1" customWidth="1"/>
    <col min="39" max="40" width="8" style="1" customWidth="1"/>
    <col min="41" max="41" width="14.140625" style="1" customWidth="1"/>
    <col min="42" max="43" width="8" style="1" customWidth="1"/>
    <col min="44" max="44" width="15.140625" style="1" customWidth="1"/>
    <col min="45" max="45" width="6.85546875" style="1" customWidth="1"/>
    <col min="46" max="46" width="19" style="1" customWidth="1"/>
    <col min="47" max="47" width="7.42578125" style="1" customWidth="1"/>
    <col min="48" max="50" width="8" style="1" customWidth="1"/>
    <col min="51" max="51" width="13.42578125" style="1" customWidth="1"/>
    <col min="52" max="52" width="14.7109375" style="1" customWidth="1"/>
    <col min="53" max="53" width="15.42578125" style="1" customWidth="1"/>
    <col min="54" max="54" width="18.28515625" style="1" customWidth="1"/>
    <col min="55" max="55" width="7.7109375" style="1" customWidth="1"/>
    <col min="56" max="56" width="16.7109375" style="1" customWidth="1"/>
    <col min="57" max="57" width="15.7109375" style="1" customWidth="1"/>
    <col min="58" max="58" width="17.140625" style="1" customWidth="1"/>
    <col min="59" max="59" width="17" style="1" customWidth="1"/>
    <col min="60" max="60" width="6.85546875" style="1" customWidth="1"/>
    <col min="61" max="61" width="17" style="1" customWidth="1"/>
    <col min="62" max="63" width="6.85546875" style="1" customWidth="1"/>
    <col min="64" max="64" width="15.28515625" style="1" customWidth="1"/>
    <col min="65" max="65" width="7.140625" style="1" customWidth="1"/>
    <col min="66" max="66" width="18.140625" style="1" customWidth="1"/>
    <col min="67" max="67" width="6.85546875" style="1" customWidth="1"/>
    <col min="68" max="68" width="14.5703125" style="1" customWidth="1"/>
    <col min="69" max="72" width="6.85546875" style="1" customWidth="1"/>
    <col min="73" max="73" width="12.28515625" style="1" customWidth="1"/>
    <col min="74" max="75" width="6.85546875" style="1" customWidth="1"/>
    <col min="76" max="76" width="6.85546875" style="1" hidden="1" customWidth="1"/>
    <col min="77" max="77" width="15.85546875" style="1" customWidth="1"/>
    <col min="78" max="78" width="6.85546875" style="1" customWidth="1"/>
    <col min="79" max="79" width="16.140625" style="1" customWidth="1"/>
    <col min="80" max="80" width="6.85546875" style="1" customWidth="1"/>
    <col min="81" max="81" width="15.42578125" style="1" customWidth="1"/>
    <col min="82" max="82" width="19.7109375" style="1" customWidth="1"/>
    <col min="83" max="16384" width="9.140625" style="1"/>
  </cols>
  <sheetData>
    <row r="1" spans="1:82" s="15" customFormat="1" ht="12.75" customHeight="1" x14ac:dyDescent="0.2">
      <c r="A1" s="215" t="s">
        <v>267</v>
      </c>
      <c r="B1" s="210"/>
      <c r="C1" s="211" t="s">
        <v>10</v>
      </c>
      <c r="D1" s="212"/>
      <c r="E1" s="210" t="s">
        <v>352</v>
      </c>
      <c r="F1" s="210" t="s">
        <v>38</v>
      </c>
      <c r="G1" s="18">
        <v>41512</v>
      </c>
      <c r="H1" s="18">
        <v>41513</v>
      </c>
      <c r="I1" s="18">
        <v>41515</v>
      </c>
      <c r="J1" s="18">
        <v>41519</v>
      </c>
      <c r="K1" s="18">
        <v>41520</v>
      </c>
      <c r="L1" s="18">
        <v>41522</v>
      </c>
      <c r="M1" s="18">
        <v>41526</v>
      </c>
      <c r="N1" s="18">
        <v>41528</v>
      </c>
      <c r="O1" s="18">
        <v>41530</v>
      </c>
      <c r="P1" s="18">
        <v>41533</v>
      </c>
      <c r="Q1" s="18">
        <v>41536</v>
      </c>
      <c r="R1" s="18">
        <v>41541</v>
      </c>
      <c r="S1" s="18">
        <v>41543</v>
      </c>
      <c r="T1" s="18">
        <v>41547</v>
      </c>
      <c r="U1" s="18">
        <v>41550</v>
      </c>
      <c r="V1" s="18">
        <v>41557</v>
      </c>
      <c r="W1" s="18">
        <v>41564</v>
      </c>
      <c r="X1" s="18">
        <v>41571</v>
      </c>
      <c r="Y1" s="18">
        <v>41576</v>
      </c>
      <c r="Z1" s="18">
        <v>41578</v>
      </c>
      <c r="AA1" s="18">
        <v>41582</v>
      </c>
      <c r="AB1" s="18">
        <v>41586</v>
      </c>
      <c r="AC1" s="18">
        <v>41590</v>
      </c>
      <c r="AD1" s="18">
        <v>41592</v>
      </c>
      <c r="AE1" s="18">
        <v>41604</v>
      </c>
      <c r="AF1" s="18">
        <v>41607</v>
      </c>
      <c r="AG1" s="18">
        <v>41610</v>
      </c>
      <c r="AH1" s="18">
        <v>41613</v>
      </c>
      <c r="AI1" s="18">
        <v>41648</v>
      </c>
      <c r="AJ1" s="18">
        <v>41652</v>
      </c>
      <c r="AK1" s="18">
        <v>41655</v>
      </c>
      <c r="AL1" s="18">
        <v>41660</v>
      </c>
      <c r="AM1" s="18">
        <v>41662</v>
      </c>
      <c r="AN1" s="18">
        <v>41667</v>
      </c>
      <c r="AO1" s="18">
        <v>41673</v>
      </c>
      <c r="AP1" s="18">
        <v>41676</v>
      </c>
      <c r="AQ1" s="18">
        <v>41681</v>
      </c>
      <c r="AR1" s="18">
        <v>41683</v>
      </c>
      <c r="AS1" s="18">
        <v>41687</v>
      </c>
      <c r="AT1" s="18">
        <v>41694</v>
      </c>
      <c r="AU1" s="18">
        <v>41697</v>
      </c>
      <c r="AV1" s="18">
        <v>41701</v>
      </c>
      <c r="AW1" s="18">
        <v>41704</v>
      </c>
      <c r="AX1" s="18">
        <v>41708</v>
      </c>
      <c r="AY1" s="18">
        <v>41711</v>
      </c>
      <c r="AZ1" s="18">
        <v>41716</v>
      </c>
      <c r="BA1" s="18">
        <v>41719</v>
      </c>
      <c r="BB1" s="18">
        <v>41723</v>
      </c>
      <c r="BC1" s="18">
        <v>41725</v>
      </c>
      <c r="BD1" s="18">
        <v>41730</v>
      </c>
      <c r="BE1" s="18">
        <v>41736</v>
      </c>
      <c r="BF1" s="18">
        <v>41740</v>
      </c>
      <c r="BG1" s="18">
        <v>41744</v>
      </c>
      <c r="BH1" s="18">
        <v>41746</v>
      </c>
      <c r="BI1" s="18">
        <v>41751</v>
      </c>
      <c r="BJ1" s="18">
        <v>41753</v>
      </c>
      <c r="BK1" s="18">
        <v>41757</v>
      </c>
      <c r="BL1" s="18">
        <v>41758</v>
      </c>
      <c r="BM1" s="18">
        <v>41764</v>
      </c>
      <c r="BN1" s="18">
        <v>41766</v>
      </c>
      <c r="BO1" s="18">
        <v>41771</v>
      </c>
      <c r="BP1" s="18">
        <v>41773</v>
      </c>
      <c r="BQ1" s="18">
        <v>41778</v>
      </c>
      <c r="BR1" s="18">
        <v>41781</v>
      </c>
      <c r="BS1" s="18">
        <v>41785</v>
      </c>
      <c r="BT1" s="18">
        <v>41787</v>
      </c>
      <c r="BU1" s="18">
        <v>41788</v>
      </c>
      <c r="BV1" s="18">
        <v>41793</v>
      </c>
      <c r="BW1" s="18">
        <v>41795</v>
      </c>
      <c r="BX1" s="18">
        <v>41796</v>
      </c>
      <c r="BY1" s="18">
        <v>41800</v>
      </c>
      <c r="BZ1" s="18">
        <v>41802</v>
      </c>
      <c r="CA1" s="18">
        <v>41807</v>
      </c>
      <c r="CB1" s="18">
        <v>41809</v>
      </c>
      <c r="CC1" s="18">
        <v>41813</v>
      </c>
      <c r="CD1" s="203">
        <v>41817</v>
      </c>
    </row>
    <row r="2" spans="1:82" s="5" customFormat="1" ht="82.5" customHeight="1" x14ac:dyDescent="0.2">
      <c r="A2" s="215"/>
      <c r="B2" s="210"/>
      <c r="C2" s="213"/>
      <c r="D2" s="214"/>
      <c r="E2" s="210"/>
      <c r="F2" s="210"/>
      <c r="G2" s="10" t="s">
        <v>39</v>
      </c>
      <c r="H2" s="10" t="s">
        <v>39</v>
      </c>
      <c r="I2" s="10" t="s">
        <v>39</v>
      </c>
      <c r="J2" s="10" t="s">
        <v>39</v>
      </c>
      <c r="K2" s="10" t="s">
        <v>39</v>
      </c>
      <c r="L2" s="127" t="s">
        <v>355</v>
      </c>
      <c r="M2" s="10" t="s">
        <v>39</v>
      </c>
      <c r="N2" s="10" t="s">
        <v>39</v>
      </c>
      <c r="O2" s="127" t="s">
        <v>290</v>
      </c>
      <c r="P2" s="113" t="s">
        <v>39</v>
      </c>
      <c r="Q2" s="113" t="s">
        <v>39</v>
      </c>
      <c r="R2" s="128" t="s">
        <v>376</v>
      </c>
      <c r="S2" s="113" t="s">
        <v>39</v>
      </c>
      <c r="T2" s="113" t="s">
        <v>39</v>
      </c>
      <c r="U2" s="113" t="s">
        <v>39</v>
      </c>
      <c r="V2" s="113" t="s">
        <v>39</v>
      </c>
      <c r="W2" s="113" t="s">
        <v>39</v>
      </c>
      <c r="X2" s="113" t="s">
        <v>39</v>
      </c>
      <c r="Y2" s="128" t="s">
        <v>441</v>
      </c>
      <c r="Z2" s="113" t="s">
        <v>39</v>
      </c>
      <c r="AA2" s="128" t="s">
        <v>500</v>
      </c>
      <c r="AB2" s="128" t="s">
        <v>448</v>
      </c>
      <c r="AC2" s="133" t="s">
        <v>442</v>
      </c>
      <c r="AD2" s="128" t="s">
        <v>457</v>
      </c>
      <c r="AE2" s="7" t="s">
        <v>39</v>
      </c>
      <c r="AF2" s="128" t="s">
        <v>499</v>
      </c>
      <c r="AG2" s="128" t="s">
        <v>498</v>
      </c>
      <c r="AH2" s="7" t="s">
        <v>39</v>
      </c>
      <c r="AI2" s="7" t="s">
        <v>39</v>
      </c>
      <c r="AJ2" s="7" t="s">
        <v>39</v>
      </c>
      <c r="AK2" s="7" t="s">
        <v>39</v>
      </c>
      <c r="AL2" s="7" t="s">
        <v>39</v>
      </c>
      <c r="AM2" s="7" t="s">
        <v>39</v>
      </c>
      <c r="AN2" s="7" t="s">
        <v>39</v>
      </c>
      <c r="AO2" s="127" t="s">
        <v>529</v>
      </c>
      <c r="AP2" s="7" t="s">
        <v>39</v>
      </c>
      <c r="AQ2" s="7" t="s">
        <v>39</v>
      </c>
      <c r="AR2" s="127" t="s">
        <v>530</v>
      </c>
      <c r="AS2" s="7" t="s">
        <v>39</v>
      </c>
      <c r="AT2" s="133" t="s">
        <v>536</v>
      </c>
      <c r="AU2" s="7" t="s">
        <v>39</v>
      </c>
      <c r="AV2" s="7" t="s">
        <v>39</v>
      </c>
      <c r="AW2" s="7" t="s">
        <v>39</v>
      </c>
      <c r="AX2" s="7" t="s">
        <v>39</v>
      </c>
      <c r="AY2" s="133" t="s">
        <v>442</v>
      </c>
      <c r="AZ2" s="128" t="s">
        <v>448</v>
      </c>
      <c r="BA2" s="128" t="s">
        <v>546</v>
      </c>
      <c r="BB2" s="133" t="s">
        <v>536</v>
      </c>
      <c r="BC2" s="7" t="s">
        <v>39</v>
      </c>
      <c r="BD2" s="128" t="s">
        <v>457</v>
      </c>
      <c r="BE2" s="128" t="s">
        <v>441</v>
      </c>
      <c r="BF2" s="128" t="s">
        <v>376</v>
      </c>
      <c r="BG2" s="128" t="s">
        <v>500</v>
      </c>
      <c r="BH2" s="7" t="s">
        <v>39</v>
      </c>
      <c r="BI2" s="128" t="s">
        <v>546</v>
      </c>
      <c r="BJ2" s="7" t="s">
        <v>39</v>
      </c>
      <c r="BK2" s="7" t="s">
        <v>621</v>
      </c>
      <c r="BL2" s="133" t="s">
        <v>599</v>
      </c>
      <c r="BM2" s="7" t="s">
        <v>39</v>
      </c>
      <c r="BN2" s="128" t="s">
        <v>499</v>
      </c>
      <c r="BO2" s="7" t="s">
        <v>39</v>
      </c>
      <c r="BP2" s="128" t="s">
        <v>498</v>
      </c>
      <c r="BQ2" s="7" t="s">
        <v>39</v>
      </c>
      <c r="BR2" s="7" t="s">
        <v>39</v>
      </c>
      <c r="BS2" s="7" t="s">
        <v>39</v>
      </c>
      <c r="BT2" s="7" t="s">
        <v>621</v>
      </c>
      <c r="BU2" s="127" t="s">
        <v>530</v>
      </c>
      <c r="BV2" s="7" t="s">
        <v>650</v>
      </c>
      <c r="BW2" s="7" t="s">
        <v>650</v>
      </c>
      <c r="BX2" s="128" t="s">
        <v>345</v>
      </c>
      <c r="BY2" s="143" t="s">
        <v>648</v>
      </c>
      <c r="BZ2" s="7" t="s">
        <v>655</v>
      </c>
      <c r="CA2" s="143" t="s">
        <v>668</v>
      </c>
      <c r="CB2" s="7" t="s">
        <v>655</v>
      </c>
      <c r="CC2" s="143" t="s">
        <v>669</v>
      </c>
      <c r="CD2" s="204" t="s">
        <v>107</v>
      </c>
    </row>
    <row r="3" spans="1:82" s="2" customFormat="1" ht="18" x14ac:dyDescent="0.2">
      <c r="A3" s="3"/>
      <c r="B3" s="111"/>
      <c r="C3" s="106"/>
      <c r="D3" s="107" t="s">
        <v>34</v>
      </c>
      <c r="E3" s="16">
        <f>COUNTIF(F3:CC3,"x")</f>
        <v>29</v>
      </c>
      <c r="F3" s="16">
        <f>COUNTIF(G3:CD3,"Si")</f>
        <v>45</v>
      </c>
      <c r="G3" s="37" t="s">
        <v>265</v>
      </c>
      <c r="H3" s="37" t="s">
        <v>265</v>
      </c>
      <c r="I3" s="37" t="s">
        <v>265</v>
      </c>
      <c r="J3" s="37" t="s">
        <v>265</v>
      </c>
      <c r="K3" s="37" t="s">
        <v>265</v>
      </c>
      <c r="L3" s="37" t="s">
        <v>97</v>
      </c>
      <c r="M3" s="37" t="s">
        <v>265</v>
      </c>
      <c r="N3" s="37" t="s">
        <v>265</v>
      </c>
      <c r="O3" s="37" t="s">
        <v>97</v>
      </c>
      <c r="P3" s="37" t="s">
        <v>265</v>
      </c>
      <c r="Q3" s="37" t="s">
        <v>265</v>
      </c>
      <c r="R3" s="37" t="s">
        <v>97</v>
      </c>
      <c r="S3" s="37" t="s">
        <v>265</v>
      </c>
      <c r="T3" s="37" t="s">
        <v>265</v>
      </c>
      <c r="U3" s="37" t="s">
        <v>265</v>
      </c>
      <c r="V3" s="37" t="s">
        <v>265</v>
      </c>
      <c r="W3" s="37" t="s">
        <v>265</v>
      </c>
      <c r="X3" s="37" t="s">
        <v>265</v>
      </c>
      <c r="Y3" s="37" t="s">
        <v>97</v>
      </c>
      <c r="Z3" s="37" t="s">
        <v>265</v>
      </c>
      <c r="AA3" s="37" t="s">
        <v>97</v>
      </c>
      <c r="AB3" s="37" t="s">
        <v>97</v>
      </c>
      <c r="AC3" s="37" t="s">
        <v>97</v>
      </c>
      <c r="AD3" s="37" t="s">
        <v>97</v>
      </c>
      <c r="AE3" s="37" t="s">
        <v>265</v>
      </c>
      <c r="AF3" s="37" t="s">
        <v>97</v>
      </c>
      <c r="AG3" s="37" t="s">
        <v>97</v>
      </c>
      <c r="AH3" s="37" t="s">
        <v>265</v>
      </c>
      <c r="AI3" s="37" t="s">
        <v>265</v>
      </c>
      <c r="AJ3" s="37" t="s">
        <v>265</v>
      </c>
      <c r="AK3" s="37" t="s">
        <v>265</v>
      </c>
      <c r="AL3" s="37" t="s">
        <v>265</v>
      </c>
      <c r="AM3" s="37" t="s">
        <v>265</v>
      </c>
      <c r="AN3" s="37" t="s">
        <v>265</v>
      </c>
      <c r="AO3" s="37" t="s">
        <v>97</v>
      </c>
      <c r="AP3" s="37" t="s">
        <v>265</v>
      </c>
      <c r="AQ3" s="37" t="s">
        <v>265</v>
      </c>
      <c r="AR3" s="37" t="s">
        <v>97</v>
      </c>
      <c r="AS3" s="37" t="s">
        <v>265</v>
      </c>
      <c r="AT3" s="37" t="s">
        <v>97</v>
      </c>
      <c r="AU3" s="37" t="s">
        <v>265</v>
      </c>
      <c r="AV3" s="37" t="s">
        <v>265</v>
      </c>
      <c r="AW3" s="37" t="s">
        <v>265</v>
      </c>
      <c r="AX3" s="37" t="s">
        <v>265</v>
      </c>
      <c r="AY3" s="37" t="s">
        <v>97</v>
      </c>
      <c r="AZ3" s="37" t="s">
        <v>97</v>
      </c>
      <c r="BA3" s="37" t="s">
        <v>97</v>
      </c>
      <c r="BB3" s="37" t="s">
        <v>97</v>
      </c>
      <c r="BC3" s="37" t="s">
        <v>265</v>
      </c>
      <c r="BD3" s="37" t="s">
        <v>97</v>
      </c>
      <c r="BE3" s="37" t="s">
        <v>97</v>
      </c>
      <c r="BF3" s="37" t="s">
        <v>97</v>
      </c>
      <c r="BG3" s="37" t="s">
        <v>97</v>
      </c>
      <c r="BH3" s="37" t="s">
        <v>265</v>
      </c>
      <c r="BI3" s="37" t="s">
        <v>97</v>
      </c>
      <c r="BJ3" s="37" t="s">
        <v>265</v>
      </c>
      <c r="BK3" s="37" t="s">
        <v>265</v>
      </c>
      <c r="BL3" s="37" t="s">
        <v>97</v>
      </c>
      <c r="BM3" s="37" t="s">
        <v>265</v>
      </c>
      <c r="BN3" s="37" t="s">
        <v>97</v>
      </c>
      <c r="BO3" s="37" t="s">
        <v>265</v>
      </c>
      <c r="BP3" s="37" t="s">
        <v>97</v>
      </c>
      <c r="BQ3" s="37" t="s">
        <v>265</v>
      </c>
      <c r="BR3" s="37" t="s">
        <v>265</v>
      </c>
      <c r="BS3" s="37" t="s">
        <v>265</v>
      </c>
      <c r="BT3" s="37" t="s">
        <v>265</v>
      </c>
      <c r="BU3" s="37" t="s">
        <v>97</v>
      </c>
      <c r="BV3" s="37" t="s">
        <v>265</v>
      </c>
      <c r="BW3" s="37" t="s">
        <v>265</v>
      </c>
      <c r="BX3" s="37"/>
      <c r="BY3" s="37" t="s">
        <v>97</v>
      </c>
      <c r="BZ3" s="37" t="s">
        <v>265</v>
      </c>
      <c r="CA3" s="37" t="s">
        <v>97</v>
      </c>
      <c r="CB3" s="37" t="s">
        <v>265</v>
      </c>
      <c r="CC3" s="37" t="s">
        <v>97</v>
      </c>
      <c r="CD3" s="205"/>
    </row>
    <row r="4" spans="1:82" ht="18" x14ac:dyDescent="0.2">
      <c r="A4" s="114"/>
      <c r="B4" s="111"/>
      <c r="C4" s="110"/>
      <c r="D4" s="108" t="s">
        <v>53</v>
      </c>
      <c r="E4" s="16">
        <f>COUNTIF(G4:CD4,"x")</f>
        <v>26</v>
      </c>
      <c r="F4" s="16">
        <f>COUNTIF(G4:CD4,"Si")</f>
        <v>35</v>
      </c>
      <c r="G4" s="23" t="s">
        <v>265</v>
      </c>
      <c r="H4" s="23" t="s">
        <v>265</v>
      </c>
      <c r="I4" s="23" t="s">
        <v>265</v>
      </c>
      <c r="J4" s="23" t="s">
        <v>265</v>
      </c>
      <c r="K4" s="23" t="s">
        <v>265</v>
      </c>
      <c r="L4" s="23" t="s">
        <v>97</v>
      </c>
      <c r="M4" s="23" t="s">
        <v>265</v>
      </c>
      <c r="N4" s="23" t="s">
        <v>266</v>
      </c>
      <c r="O4" s="23" t="s">
        <v>266</v>
      </c>
      <c r="P4" s="151" t="s">
        <v>266</v>
      </c>
      <c r="Q4" s="23" t="s">
        <v>265</v>
      </c>
      <c r="R4" s="23" t="s">
        <v>97</v>
      </c>
      <c r="S4" s="151" t="s">
        <v>266</v>
      </c>
      <c r="T4" s="23" t="s">
        <v>265</v>
      </c>
      <c r="U4" s="23" t="s">
        <v>266</v>
      </c>
      <c r="V4" s="23" t="s">
        <v>265</v>
      </c>
      <c r="W4" s="23" t="s">
        <v>265</v>
      </c>
      <c r="X4" s="23" t="s">
        <v>265</v>
      </c>
      <c r="Y4" s="23" t="s">
        <v>97</v>
      </c>
      <c r="Z4" s="23" t="s">
        <v>266</v>
      </c>
      <c r="AA4" s="23" t="s">
        <v>97</v>
      </c>
      <c r="AB4" s="23" t="s">
        <v>97</v>
      </c>
      <c r="AC4" s="23" t="s">
        <v>97</v>
      </c>
      <c r="AD4" s="163" t="s">
        <v>97</v>
      </c>
      <c r="AE4" s="23" t="s">
        <v>266</v>
      </c>
      <c r="AF4" s="23" t="s">
        <v>97</v>
      </c>
      <c r="AG4" s="23" t="s">
        <v>97</v>
      </c>
      <c r="AH4" s="23" t="s">
        <v>265</v>
      </c>
      <c r="AI4" s="23" t="s">
        <v>265</v>
      </c>
      <c r="AJ4" s="23" t="s">
        <v>265</v>
      </c>
      <c r="AK4" s="23" t="s">
        <v>265</v>
      </c>
      <c r="AL4" s="23" t="s">
        <v>266</v>
      </c>
      <c r="AM4" s="23" t="s">
        <v>265</v>
      </c>
      <c r="AN4" s="23" t="s">
        <v>265</v>
      </c>
      <c r="AO4" s="23" t="s">
        <v>266</v>
      </c>
      <c r="AP4" s="23" t="s">
        <v>265</v>
      </c>
      <c r="AQ4" s="23" t="s">
        <v>265</v>
      </c>
      <c r="AR4" s="23" t="s">
        <v>266</v>
      </c>
      <c r="AS4" s="23" t="s">
        <v>265</v>
      </c>
      <c r="AT4" s="23" t="s">
        <v>97</v>
      </c>
      <c r="AU4" s="23" t="s">
        <v>266</v>
      </c>
      <c r="AV4" s="23" t="s">
        <v>265</v>
      </c>
      <c r="AW4" s="23" t="s">
        <v>265</v>
      </c>
      <c r="AX4" s="23" t="s">
        <v>265</v>
      </c>
      <c r="AY4" s="23" t="s">
        <v>97</v>
      </c>
      <c r="AZ4" s="23" t="s">
        <v>97</v>
      </c>
      <c r="BA4" s="23" t="s">
        <v>97</v>
      </c>
      <c r="BB4" s="23" t="s">
        <v>97</v>
      </c>
      <c r="BC4" s="23" t="s">
        <v>265</v>
      </c>
      <c r="BD4" s="23" t="s">
        <v>97</v>
      </c>
      <c r="BE4" s="23" t="s">
        <v>97</v>
      </c>
      <c r="BF4" s="23" t="s">
        <v>97</v>
      </c>
      <c r="BG4" s="23" t="s">
        <v>97</v>
      </c>
      <c r="BH4" s="23" t="s">
        <v>265</v>
      </c>
      <c r="BI4" s="23" t="s">
        <v>97</v>
      </c>
      <c r="BJ4" s="23" t="s">
        <v>265</v>
      </c>
      <c r="BK4" s="23" t="s">
        <v>265</v>
      </c>
      <c r="BL4" s="23" t="s">
        <v>97</v>
      </c>
      <c r="BM4" s="23" t="s">
        <v>265</v>
      </c>
      <c r="BN4" s="23" t="s">
        <v>97</v>
      </c>
      <c r="BO4" s="23" t="s">
        <v>265</v>
      </c>
      <c r="BP4" s="177" t="s">
        <v>97</v>
      </c>
      <c r="BQ4" s="177" t="s">
        <v>265</v>
      </c>
      <c r="BR4" s="177" t="s">
        <v>265</v>
      </c>
      <c r="BS4" s="188" t="s">
        <v>266</v>
      </c>
      <c r="BT4" s="23" t="s">
        <v>265</v>
      </c>
      <c r="BU4" s="23" t="s">
        <v>97</v>
      </c>
      <c r="BV4" s="23" t="s">
        <v>265</v>
      </c>
      <c r="BW4" s="23" t="s">
        <v>265</v>
      </c>
      <c r="BX4" s="23" t="s">
        <v>266</v>
      </c>
      <c r="BY4" s="163" t="s">
        <v>97</v>
      </c>
      <c r="BZ4" s="23" t="s">
        <v>265</v>
      </c>
      <c r="CA4" s="23" t="s">
        <v>97</v>
      </c>
      <c r="CB4" s="188" t="s">
        <v>266</v>
      </c>
      <c r="CC4" s="23" t="s">
        <v>97</v>
      </c>
      <c r="CD4" s="206" t="s">
        <v>266</v>
      </c>
    </row>
    <row r="5" spans="1:82" ht="18" x14ac:dyDescent="0.2">
      <c r="A5" s="184"/>
      <c r="B5" s="111"/>
      <c r="C5" s="185"/>
      <c r="D5" s="186" t="s">
        <v>52</v>
      </c>
      <c r="E5" s="187">
        <f>COUNTIF(G5:CD5,"x")</f>
        <v>1</v>
      </c>
      <c r="F5" s="187">
        <f>COUNTIF(G5:CD5,"Si")</f>
        <v>0</v>
      </c>
      <c r="G5" s="188" t="s">
        <v>266</v>
      </c>
      <c r="H5" s="188" t="s">
        <v>266</v>
      </c>
      <c r="I5" s="188" t="s">
        <v>266</v>
      </c>
      <c r="J5" s="188" t="s">
        <v>266</v>
      </c>
      <c r="K5" s="188" t="s">
        <v>266</v>
      </c>
      <c r="L5" s="188" t="s">
        <v>266</v>
      </c>
      <c r="M5" s="188" t="s">
        <v>266</v>
      </c>
      <c r="N5" s="188" t="s">
        <v>266</v>
      </c>
      <c r="O5" s="188" t="s">
        <v>97</v>
      </c>
      <c r="P5" s="189" t="s">
        <v>266</v>
      </c>
      <c r="Q5" s="188" t="s">
        <v>266</v>
      </c>
      <c r="R5" s="188" t="s">
        <v>266</v>
      </c>
      <c r="S5" s="189" t="s">
        <v>266</v>
      </c>
      <c r="T5" s="188" t="s">
        <v>266</v>
      </c>
      <c r="U5" s="188" t="s">
        <v>266</v>
      </c>
      <c r="V5" s="188" t="s">
        <v>266</v>
      </c>
      <c r="W5" s="188" t="s">
        <v>266</v>
      </c>
      <c r="X5" s="188" t="s">
        <v>266</v>
      </c>
      <c r="Y5" s="188" t="s">
        <v>266</v>
      </c>
      <c r="Z5" s="188" t="s">
        <v>266</v>
      </c>
      <c r="AA5" s="188" t="s">
        <v>266</v>
      </c>
      <c r="AB5" s="188" t="s">
        <v>266</v>
      </c>
      <c r="AC5" s="188" t="s">
        <v>266</v>
      </c>
      <c r="AD5" s="188" t="s">
        <v>266</v>
      </c>
      <c r="AE5" s="188" t="s">
        <v>266</v>
      </c>
      <c r="AF5" s="188" t="s">
        <v>266</v>
      </c>
      <c r="AG5" s="188" t="s">
        <v>266</v>
      </c>
      <c r="AH5" s="188" t="s">
        <v>266</v>
      </c>
      <c r="AI5" s="188" t="s">
        <v>266</v>
      </c>
      <c r="AJ5" s="188" t="s">
        <v>266</v>
      </c>
      <c r="AK5" s="188" t="s">
        <v>266</v>
      </c>
      <c r="AL5" s="188" t="s">
        <v>266</v>
      </c>
      <c r="AM5" s="188" t="s">
        <v>266</v>
      </c>
      <c r="AN5" s="188" t="s">
        <v>266</v>
      </c>
      <c r="AO5" s="188" t="s">
        <v>266</v>
      </c>
      <c r="AP5" s="188" t="s">
        <v>266</v>
      </c>
      <c r="AQ5" s="188" t="s">
        <v>266</v>
      </c>
      <c r="AR5" s="188" t="s">
        <v>266</v>
      </c>
      <c r="AS5" s="188" t="s">
        <v>266</v>
      </c>
      <c r="AT5" s="188" t="s">
        <v>266</v>
      </c>
      <c r="AU5" s="188" t="s">
        <v>266</v>
      </c>
      <c r="AV5" s="188" t="s">
        <v>266</v>
      </c>
      <c r="AW5" s="188" t="s">
        <v>266</v>
      </c>
      <c r="AX5" s="188" t="s">
        <v>266</v>
      </c>
      <c r="AY5" s="188" t="s">
        <v>266</v>
      </c>
      <c r="AZ5" s="188" t="s">
        <v>266</v>
      </c>
      <c r="BA5" s="188" t="s">
        <v>266</v>
      </c>
      <c r="BB5" s="188" t="s">
        <v>266</v>
      </c>
      <c r="BC5" s="188" t="s">
        <v>266</v>
      </c>
      <c r="BD5" s="188" t="s">
        <v>266</v>
      </c>
      <c r="BE5" s="188" t="s">
        <v>266</v>
      </c>
      <c r="BF5" s="188" t="s">
        <v>266</v>
      </c>
      <c r="BG5" s="188" t="s">
        <v>266</v>
      </c>
      <c r="BH5" s="188" t="s">
        <v>266</v>
      </c>
      <c r="BI5" s="188" t="s">
        <v>266</v>
      </c>
      <c r="BJ5" s="188" t="s">
        <v>266</v>
      </c>
      <c r="BK5" s="188" t="s">
        <v>266</v>
      </c>
      <c r="BL5" s="188" t="s">
        <v>266</v>
      </c>
      <c r="BM5" s="188" t="s">
        <v>266</v>
      </c>
      <c r="BN5" s="188" t="s">
        <v>266</v>
      </c>
      <c r="BO5" s="188" t="s">
        <v>266</v>
      </c>
      <c r="BP5" s="188" t="s">
        <v>266</v>
      </c>
      <c r="BQ5" s="188" t="s">
        <v>266</v>
      </c>
      <c r="BR5" s="188" t="s">
        <v>266</v>
      </c>
      <c r="BS5" s="188" t="s">
        <v>266</v>
      </c>
      <c r="BT5" s="188" t="s">
        <v>266</v>
      </c>
      <c r="BU5" s="188" t="s">
        <v>266</v>
      </c>
      <c r="BV5" s="188" t="s">
        <v>266</v>
      </c>
      <c r="BW5" s="188" t="s">
        <v>266</v>
      </c>
      <c r="BX5" s="188" t="s">
        <v>266</v>
      </c>
      <c r="BY5" s="188" t="s">
        <v>266</v>
      </c>
      <c r="BZ5" s="188" t="s">
        <v>266</v>
      </c>
      <c r="CA5" s="188" t="s">
        <v>266</v>
      </c>
      <c r="CB5" s="188" t="s">
        <v>266</v>
      </c>
      <c r="CC5" s="188" t="s">
        <v>266</v>
      </c>
      <c r="CD5" s="207" t="s">
        <v>266</v>
      </c>
    </row>
    <row r="6" spans="1:82" s="4" customFormat="1" ht="6.75" customHeight="1" x14ac:dyDescent="0.2">
      <c r="A6" s="114"/>
      <c r="B6" s="3"/>
      <c r="C6" s="110"/>
      <c r="D6" s="139"/>
      <c r="E6" s="16"/>
      <c r="F6" s="16"/>
      <c r="G6" s="23"/>
      <c r="H6" s="23"/>
      <c r="I6" s="23"/>
      <c r="J6" s="23"/>
      <c r="K6" s="23"/>
      <c r="L6" s="23"/>
      <c r="M6" s="23"/>
      <c r="N6" s="23"/>
      <c r="O6" s="23"/>
      <c r="P6" s="23"/>
      <c r="Q6" s="23"/>
      <c r="R6" s="23"/>
      <c r="S6" s="151"/>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06"/>
    </row>
    <row r="7" spans="1:82" s="4" customFormat="1" ht="17.25" customHeight="1" x14ac:dyDescent="0.2">
      <c r="A7" s="134"/>
      <c r="B7" s="190"/>
      <c r="C7" s="135"/>
      <c r="D7" s="136" t="s">
        <v>563</v>
      </c>
      <c r="E7" s="137">
        <f t="shared" ref="E7:E16" si="0">COUNTIF(G7:CD7,"x")</f>
        <v>1</v>
      </c>
      <c r="F7" s="137">
        <f>COUNTIF(G7:CD7,"Si")</f>
        <v>0</v>
      </c>
      <c r="G7" s="138" t="s">
        <v>266</v>
      </c>
      <c r="H7" s="138" t="s">
        <v>266</v>
      </c>
      <c r="I7" s="138" t="s">
        <v>266</v>
      </c>
      <c r="J7" s="138" t="s">
        <v>266</v>
      </c>
      <c r="K7" s="138" t="s">
        <v>266</v>
      </c>
      <c r="L7" s="138" t="s">
        <v>266</v>
      </c>
      <c r="M7" s="138" t="s">
        <v>266</v>
      </c>
      <c r="N7" s="138" t="s">
        <v>266</v>
      </c>
      <c r="O7" s="138" t="s">
        <v>266</v>
      </c>
      <c r="P7" s="138" t="s">
        <v>266</v>
      </c>
      <c r="Q7" s="138" t="s">
        <v>266</v>
      </c>
      <c r="R7" s="138" t="s">
        <v>266</v>
      </c>
      <c r="S7" s="138" t="s">
        <v>266</v>
      </c>
      <c r="T7" s="138" t="s">
        <v>266</v>
      </c>
      <c r="U7" s="138" t="s">
        <v>266</v>
      </c>
      <c r="V7" s="138" t="s">
        <v>266</v>
      </c>
      <c r="W7" s="138" t="s">
        <v>266</v>
      </c>
      <c r="X7" s="138" t="s">
        <v>266</v>
      </c>
      <c r="Y7" s="138" t="s">
        <v>266</v>
      </c>
      <c r="Z7" s="138" t="s">
        <v>266</v>
      </c>
      <c r="AA7" s="138" t="s">
        <v>266</v>
      </c>
      <c r="AB7" s="138" t="s">
        <v>266</v>
      </c>
      <c r="AC7" s="138" t="s">
        <v>266</v>
      </c>
      <c r="AD7" s="138" t="s">
        <v>266</v>
      </c>
      <c r="AE7" s="138" t="s">
        <v>266</v>
      </c>
      <c r="AF7" s="138" t="s">
        <v>266</v>
      </c>
      <c r="AG7" s="138" t="s">
        <v>266</v>
      </c>
      <c r="AH7" s="138" t="s">
        <v>266</v>
      </c>
      <c r="AI7" s="138" t="s">
        <v>266</v>
      </c>
      <c r="AJ7" s="138" t="s">
        <v>266</v>
      </c>
      <c r="AK7" s="138" t="s">
        <v>266</v>
      </c>
      <c r="AL7" s="138" t="s">
        <v>266</v>
      </c>
      <c r="AM7" s="138" t="s">
        <v>266</v>
      </c>
      <c r="AN7" s="138" t="s">
        <v>266</v>
      </c>
      <c r="AO7" s="138" t="s">
        <v>266</v>
      </c>
      <c r="AP7" s="138" t="s">
        <v>266</v>
      </c>
      <c r="AQ7" s="138" t="s">
        <v>266</v>
      </c>
      <c r="AR7" s="138" t="s">
        <v>266</v>
      </c>
      <c r="AS7" s="138" t="s">
        <v>266</v>
      </c>
      <c r="AT7" s="138" t="s">
        <v>266</v>
      </c>
      <c r="AU7" s="138" t="s">
        <v>266</v>
      </c>
      <c r="AV7" s="138" t="s">
        <v>266</v>
      </c>
      <c r="AW7" s="138" t="s">
        <v>266</v>
      </c>
      <c r="AX7" s="138" t="s">
        <v>266</v>
      </c>
      <c r="AY7" s="138" t="s">
        <v>266</v>
      </c>
      <c r="AZ7" s="138" t="s">
        <v>266</v>
      </c>
      <c r="BA7" s="138" t="s">
        <v>97</v>
      </c>
      <c r="BB7" s="138" t="s">
        <v>266</v>
      </c>
      <c r="BC7" s="138" t="s">
        <v>266</v>
      </c>
      <c r="BD7" s="138" t="s">
        <v>266</v>
      </c>
      <c r="BE7" s="138" t="s">
        <v>266</v>
      </c>
      <c r="BF7" s="138" t="s">
        <v>266</v>
      </c>
      <c r="BG7" s="138" t="s">
        <v>266</v>
      </c>
      <c r="BH7" s="138" t="s">
        <v>266</v>
      </c>
      <c r="BI7" s="138" t="s">
        <v>266</v>
      </c>
      <c r="BJ7" s="138" t="s">
        <v>266</v>
      </c>
      <c r="BK7" s="138" t="s">
        <v>266</v>
      </c>
      <c r="BL7" s="138" t="s">
        <v>266</v>
      </c>
      <c r="BM7" s="138" t="s">
        <v>266</v>
      </c>
      <c r="BN7" s="138" t="s">
        <v>266</v>
      </c>
      <c r="BO7" s="138" t="s">
        <v>266</v>
      </c>
      <c r="BP7" s="138" t="s">
        <v>266</v>
      </c>
      <c r="BQ7" s="138" t="s">
        <v>266</v>
      </c>
      <c r="BR7" s="138" t="s">
        <v>266</v>
      </c>
      <c r="BS7" s="138" t="s">
        <v>266</v>
      </c>
      <c r="BT7" s="138" t="s">
        <v>266</v>
      </c>
      <c r="BU7" s="138" t="s">
        <v>266</v>
      </c>
      <c r="BV7" s="138" t="s">
        <v>266</v>
      </c>
      <c r="BW7" s="138" t="s">
        <v>266</v>
      </c>
      <c r="BX7" s="138" t="s">
        <v>266</v>
      </c>
      <c r="BY7" s="138" t="s">
        <v>266</v>
      </c>
      <c r="BZ7" s="138" t="s">
        <v>266</v>
      </c>
      <c r="CA7" s="138" t="s">
        <v>266</v>
      </c>
      <c r="CB7" s="138" t="s">
        <v>266</v>
      </c>
      <c r="CC7" s="138" t="s">
        <v>266</v>
      </c>
      <c r="CD7" s="208" t="s">
        <v>266</v>
      </c>
    </row>
    <row r="8" spans="1:82" ht="18" x14ac:dyDescent="0.2">
      <c r="A8" s="134"/>
      <c r="B8" s="111"/>
      <c r="C8" s="135"/>
      <c r="D8" s="136" t="s">
        <v>42</v>
      </c>
      <c r="E8" s="16">
        <f t="shared" si="0"/>
        <v>20</v>
      </c>
      <c r="F8" s="137">
        <f>COUNTIF(G8:CD8,"Si")</f>
        <v>18</v>
      </c>
      <c r="G8" s="138" t="s">
        <v>265</v>
      </c>
      <c r="H8" s="138" t="s">
        <v>265</v>
      </c>
      <c r="I8" s="138" t="s">
        <v>266</v>
      </c>
      <c r="J8" s="138" t="s">
        <v>265</v>
      </c>
      <c r="K8" s="23" t="s">
        <v>266</v>
      </c>
      <c r="L8" s="23" t="s">
        <v>97</v>
      </c>
      <c r="M8" s="23" t="s">
        <v>265</v>
      </c>
      <c r="N8" s="23" t="s">
        <v>266</v>
      </c>
      <c r="O8" s="23" t="s">
        <v>97</v>
      </c>
      <c r="P8" s="23" t="s">
        <v>265</v>
      </c>
      <c r="Q8" s="23" t="s">
        <v>266</v>
      </c>
      <c r="R8" s="23" t="s">
        <v>97</v>
      </c>
      <c r="S8" s="151" t="s">
        <v>266</v>
      </c>
      <c r="T8" s="23" t="s">
        <v>265</v>
      </c>
      <c r="U8" s="23" t="s">
        <v>266</v>
      </c>
      <c r="V8" s="23" t="s">
        <v>265</v>
      </c>
      <c r="W8" s="23" t="s">
        <v>265</v>
      </c>
      <c r="X8" s="23" t="s">
        <v>265</v>
      </c>
      <c r="Y8" s="23" t="s">
        <v>266</v>
      </c>
      <c r="Z8" s="23" t="s">
        <v>265</v>
      </c>
      <c r="AA8" s="23" t="s">
        <v>97</v>
      </c>
      <c r="AB8" s="23" t="s">
        <v>97</v>
      </c>
      <c r="AC8" s="23" t="s">
        <v>97</v>
      </c>
      <c r="AD8" s="163" t="s">
        <v>97</v>
      </c>
      <c r="AE8" s="23" t="s">
        <v>265</v>
      </c>
      <c r="AF8" s="23" t="s">
        <v>97</v>
      </c>
      <c r="AG8" s="23" t="s">
        <v>266</v>
      </c>
      <c r="AH8" s="23" t="s">
        <v>266</v>
      </c>
      <c r="AI8" s="23" t="s">
        <v>266</v>
      </c>
      <c r="AJ8" s="23" t="s">
        <v>266</v>
      </c>
      <c r="AK8" s="23" t="s">
        <v>266</v>
      </c>
      <c r="AL8" s="23" t="s">
        <v>266</v>
      </c>
      <c r="AM8" s="23" t="s">
        <v>266</v>
      </c>
      <c r="AN8" s="23" t="s">
        <v>266</v>
      </c>
      <c r="AO8" s="23" t="s">
        <v>266</v>
      </c>
      <c r="AP8" s="23" t="s">
        <v>266</v>
      </c>
      <c r="AQ8" s="23" t="s">
        <v>266</v>
      </c>
      <c r="AR8" s="23" t="s">
        <v>266</v>
      </c>
      <c r="AS8" s="23" t="s">
        <v>266</v>
      </c>
      <c r="AT8" s="23" t="s">
        <v>266</v>
      </c>
      <c r="AU8" s="23" t="s">
        <v>266</v>
      </c>
      <c r="AV8" s="23" t="s">
        <v>265</v>
      </c>
      <c r="AW8" s="23" t="s">
        <v>266</v>
      </c>
      <c r="AX8" s="23" t="s">
        <v>265</v>
      </c>
      <c r="AY8" s="23" t="s">
        <v>266</v>
      </c>
      <c r="AZ8" s="23" t="s">
        <v>97</v>
      </c>
      <c r="BA8" s="23" t="s">
        <v>266</v>
      </c>
      <c r="BB8" s="23" t="s">
        <v>97</v>
      </c>
      <c r="BC8" s="23" t="s">
        <v>266</v>
      </c>
      <c r="BD8" s="23" t="s">
        <v>266</v>
      </c>
      <c r="BE8" s="23" t="s">
        <v>97</v>
      </c>
      <c r="BF8" s="23" t="s">
        <v>97</v>
      </c>
      <c r="BG8" s="23" t="s">
        <v>266</v>
      </c>
      <c r="BH8" s="23" t="s">
        <v>266</v>
      </c>
      <c r="BI8" s="23" t="s">
        <v>97</v>
      </c>
      <c r="BJ8" s="23" t="s">
        <v>266</v>
      </c>
      <c r="BK8" s="23" t="s">
        <v>266</v>
      </c>
      <c r="BL8" s="23" t="s">
        <v>97</v>
      </c>
      <c r="BM8" s="23" t="s">
        <v>266</v>
      </c>
      <c r="BN8" s="23" t="s">
        <v>97</v>
      </c>
      <c r="BO8" s="23" t="s">
        <v>265</v>
      </c>
      <c r="BP8" s="23" t="s">
        <v>97</v>
      </c>
      <c r="BQ8" s="23" t="s">
        <v>265</v>
      </c>
      <c r="BR8" s="23" t="s">
        <v>265</v>
      </c>
      <c r="BS8" s="23" t="s">
        <v>266</v>
      </c>
      <c r="BT8" s="23" t="s">
        <v>265</v>
      </c>
      <c r="BU8" s="23" t="s">
        <v>97</v>
      </c>
      <c r="BV8" s="23" t="s">
        <v>266</v>
      </c>
      <c r="BW8" s="23" t="s">
        <v>266</v>
      </c>
      <c r="BX8" s="23" t="s">
        <v>266</v>
      </c>
      <c r="BY8" s="163" t="s">
        <v>97</v>
      </c>
      <c r="BZ8" s="23" t="s">
        <v>265</v>
      </c>
      <c r="CA8" s="23" t="s">
        <v>97</v>
      </c>
      <c r="CB8" s="138" t="s">
        <v>266</v>
      </c>
      <c r="CC8" s="23" t="s">
        <v>97</v>
      </c>
      <c r="CD8" s="208" t="s">
        <v>266</v>
      </c>
    </row>
    <row r="9" spans="1:82" ht="18" x14ac:dyDescent="0.2">
      <c r="A9" s="114"/>
      <c r="B9" s="111"/>
      <c r="C9" s="110"/>
      <c r="D9" s="108" t="s">
        <v>43</v>
      </c>
      <c r="E9" s="16">
        <f t="shared" si="0"/>
        <v>10</v>
      </c>
      <c r="F9" s="16">
        <f t="shared" ref="F9:F16" si="1">COUNTIF(G9:CD9,"Si")</f>
        <v>11</v>
      </c>
      <c r="G9" s="23" t="s">
        <v>265</v>
      </c>
      <c r="H9" s="23" t="s">
        <v>265</v>
      </c>
      <c r="I9" s="138" t="s">
        <v>265</v>
      </c>
      <c r="J9" s="138" t="s">
        <v>265</v>
      </c>
      <c r="K9" s="23" t="s">
        <v>266</v>
      </c>
      <c r="L9" s="23" t="s">
        <v>97</v>
      </c>
      <c r="M9" s="23" t="s">
        <v>265</v>
      </c>
      <c r="N9" s="23" t="s">
        <v>266</v>
      </c>
      <c r="O9" s="151" t="s">
        <v>266</v>
      </c>
      <c r="P9" s="23" t="s">
        <v>266</v>
      </c>
      <c r="Q9" s="23" t="s">
        <v>266</v>
      </c>
      <c r="R9" s="23" t="s">
        <v>97</v>
      </c>
      <c r="S9" s="162" t="s">
        <v>265</v>
      </c>
      <c r="T9" s="23" t="s">
        <v>265</v>
      </c>
      <c r="U9" s="23" t="s">
        <v>265</v>
      </c>
      <c r="V9" s="23" t="s">
        <v>266</v>
      </c>
      <c r="W9" s="23" t="s">
        <v>265</v>
      </c>
      <c r="X9" s="23" t="s">
        <v>265</v>
      </c>
      <c r="Y9" s="23" t="s">
        <v>97</v>
      </c>
      <c r="Z9" s="23" t="s">
        <v>266</v>
      </c>
      <c r="AA9" s="23" t="s">
        <v>97</v>
      </c>
      <c r="AB9" s="23" t="s">
        <v>97</v>
      </c>
      <c r="AC9" s="23" t="s">
        <v>97</v>
      </c>
      <c r="AD9" s="163" t="s">
        <v>97</v>
      </c>
      <c r="AE9" s="23" t="s">
        <v>266</v>
      </c>
      <c r="AF9" s="23" t="s">
        <v>266</v>
      </c>
      <c r="AG9" s="23" t="s">
        <v>266</v>
      </c>
      <c r="AH9" s="23" t="s">
        <v>266</v>
      </c>
      <c r="AI9" s="23" t="s">
        <v>266</v>
      </c>
      <c r="AJ9" s="23" t="s">
        <v>266</v>
      </c>
      <c r="AK9" s="23" t="s">
        <v>266</v>
      </c>
      <c r="AL9" s="23" t="s">
        <v>266</v>
      </c>
      <c r="AM9" s="23" t="s">
        <v>266</v>
      </c>
      <c r="AN9" s="23" t="s">
        <v>266</v>
      </c>
      <c r="AO9" s="23" t="s">
        <v>266</v>
      </c>
      <c r="AP9" s="23" t="s">
        <v>266</v>
      </c>
      <c r="AQ9" s="23" t="s">
        <v>266</v>
      </c>
      <c r="AR9" s="23" t="s">
        <v>266</v>
      </c>
      <c r="AS9" s="23" t="s">
        <v>266</v>
      </c>
      <c r="AT9" s="23" t="s">
        <v>266</v>
      </c>
      <c r="AU9" s="23" t="s">
        <v>266</v>
      </c>
      <c r="AV9" s="23" t="s">
        <v>266</v>
      </c>
      <c r="AW9" s="23" t="s">
        <v>266</v>
      </c>
      <c r="AX9" s="23" t="s">
        <v>266</v>
      </c>
      <c r="AY9" s="23" t="s">
        <v>266</v>
      </c>
      <c r="AZ9" s="23" t="s">
        <v>97</v>
      </c>
      <c r="BA9" s="23" t="s">
        <v>266</v>
      </c>
      <c r="BB9" s="23" t="s">
        <v>266</v>
      </c>
      <c r="BC9" s="23" t="s">
        <v>266</v>
      </c>
      <c r="BD9" s="23" t="s">
        <v>266</v>
      </c>
      <c r="BE9" s="23" t="s">
        <v>266</v>
      </c>
      <c r="BF9" s="23" t="s">
        <v>97</v>
      </c>
      <c r="BG9" s="23" t="s">
        <v>266</v>
      </c>
      <c r="BH9" s="23" t="s">
        <v>266</v>
      </c>
      <c r="BI9" s="23" t="s">
        <v>266</v>
      </c>
      <c r="BJ9" s="23" t="s">
        <v>265</v>
      </c>
      <c r="BK9" s="23" t="s">
        <v>266</v>
      </c>
      <c r="BL9" s="23" t="s">
        <v>266</v>
      </c>
      <c r="BM9" s="23" t="s">
        <v>266</v>
      </c>
      <c r="BN9" s="23" t="s">
        <v>266</v>
      </c>
      <c r="BO9" s="23" t="s">
        <v>266</v>
      </c>
      <c r="BP9" s="23" t="s">
        <v>266</v>
      </c>
      <c r="BQ9" s="23" t="s">
        <v>266</v>
      </c>
      <c r="BR9" s="23" t="s">
        <v>266</v>
      </c>
      <c r="BS9" s="23" t="s">
        <v>266</v>
      </c>
      <c r="BT9" s="23" t="s">
        <v>266</v>
      </c>
      <c r="BU9" s="23" t="s">
        <v>97</v>
      </c>
      <c r="BV9" s="23" t="s">
        <v>266</v>
      </c>
      <c r="BW9" s="23" t="s">
        <v>266</v>
      </c>
      <c r="BX9" s="23" t="s">
        <v>266</v>
      </c>
      <c r="BY9" s="23" t="s">
        <v>266</v>
      </c>
      <c r="BZ9" s="23" t="s">
        <v>266</v>
      </c>
      <c r="CA9" s="23" t="s">
        <v>266</v>
      </c>
      <c r="CB9" s="138" t="s">
        <v>266</v>
      </c>
      <c r="CC9" s="23" t="s">
        <v>266</v>
      </c>
      <c r="CD9" s="206" t="s">
        <v>266</v>
      </c>
    </row>
    <row r="10" spans="1:82" ht="18" x14ac:dyDescent="0.2">
      <c r="A10" s="114"/>
      <c r="B10" s="111"/>
      <c r="C10" s="110"/>
      <c r="D10" s="108" t="s">
        <v>44</v>
      </c>
      <c r="E10" s="16">
        <f>COUNTIF(G10:CD10,"x")</f>
        <v>15</v>
      </c>
      <c r="F10" s="16">
        <f t="shared" si="1"/>
        <v>23</v>
      </c>
      <c r="G10" s="23" t="s">
        <v>265</v>
      </c>
      <c r="H10" s="23" t="s">
        <v>266</v>
      </c>
      <c r="I10" s="138" t="s">
        <v>265</v>
      </c>
      <c r="J10" s="138" t="s">
        <v>265</v>
      </c>
      <c r="K10" s="23" t="s">
        <v>266</v>
      </c>
      <c r="L10" s="23" t="s">
        <v>266</v>
      </c>
      <c r="M10" s="23" t="s">
        <v>265</v>
      </c>
      <c r="N10" s="23" t="s">
        <v>266</v>
      </c>
      <c r="O10" s="151" t="s">
        <v>266</v>
      </c>
      <c r="P10" s="151" t="s">
        <v>266</v>
      </c>
      <c r="Q10" s="23" t="s">
        <v>265</v>
      </c>
      <c r="R10" s="23" t="s">
        <v>97</v>
      </c>
      <c r="S10" s="151" t="s">
        <v>266</v>
      </c>
      <c r="T10" s="23" t="s">
        <v>266</v>
      </c>
      <c r="U10" s="23" t="s">
        <v>265</v>
      </c>
      <c r="V10" s="23" t="s">
        <v>265</v>
      </c>
      <c r="W10" s="23" t="s">
        <v>265</v>
      </c>
      <c r="X10" s="23" t="s">
        <v>265</v>
      </c>
      <c r="Y10" s="23" t="s">
        <v>97</v>
      </c>
      <c r="Z10" s="23" t="s">
        <v>266</v>
      </c>
      <c r="AA10" s="23" t="s">
        <v>266</v>
      </c>
      <c r="AB10" s="23" t="s">
        <v>97</v>
      </c>
      <c r="AC10" s="23" t="s">
        <v>266</v>
      </c>
      <c r="AD10" s="163" t="s">
        <v>97</v>
      </c>
      <c r="AE10" s="23" t="s">
        <v>265</v>
      </c>
      <c r="AF10" s="23" t="s">
        <v>97</v>
      </c>
      <c r="AG10" s="23" t="s">
        <v>266</v>
      </c>
      <c r="AH10" s="23" t="s">
        <v>266</v>
      </c>
      <c r="AI10" s="23" t="s">
        <v>265</v>
      </c>
      <c r="AJ10" s="23" t="s">
        <v>266</v>
      </c>
      <c r="AK10" s="23" t="s">
        <v>266</v>
      </c>
      <c r="AL10" s="23" t="s">
        <v>265</v>
      </c>
      <c r="AM10" s="23" t="s">
        <v>266</v>
      </c>
      <c r="AN10" s="23" t="s">
        <v>265</v>
      </c>
      <c r="AO10" s="23" t="s">
        <v>97</v>
      </c>
      <c r="AP10" s="23" t="s">
        <v>266</v>
      </c>
      <c r="AQ10" s="23" t="s">
        <v>265</v>
      </c>
      <c r="AR10" s="23" t="s">
        <v>97</v>
      </c>
      <c r="AS10" s="23" t="s">
        <v>265</v>
      </c>
      <c r="AT10" s="23" t="s">
        <v>97</v>
      </c>
      <c r="AU10" s="23" t="s">
        <v>266</v>
      </c>
      <c r="AV10" s="23" t="s">
        <v>266</v>
      </c>
      <c r="AW10" s="23" t="s">
        <v>266</v>
      </c>
      <c r="AX10" s="23" t="s">
        <v>266</v>
      </c>
      <c r="AY10" s="23" t="s">
        <v>266</v>
      </c>
      <c r="AZ10" s="23" t="s">
        <v>266</v>
      </c>
      <c r="BA10" s="23" t="s">
        <v>97</v>
      </c>
      <c r="BB10" s="23" t="s">
        <v>266</v>
      </c>
      <c r="BC10" s="23" t="s">
        <v>265</v>
      </c>
      <c r="BD10" s="23" t="s">
        <v>266</v>
      </c>
      <c r="BE10" s="23" t="s">
        <v>266</v>
      </c>
      <c r="BF10" s="23" t="s">
        <v>97</v>
      </c>
      <c r="BG10" s="23" t="s">
        <v>97</v>
      </c>
      <c r="BH10" s="23" t="s">
        <v>266</v>
      </c>
      <c r="BI10" s="23" t="s">
        <v>266</v>
      </c>
      <c r="BJ10" s="23" t="s">
        <v>265</v>
      </c>
      <c r="BK10" s="23" t="s">
        <v>266</v>
      </c>
      <c r="BL10" s="23" t="s">
        <v>266</v>
      </c>
      <c r="BM10" s="23" t="s">
        <v>266</v>
      </c>
      <c r="BN10" s="23" t="s">
        <v>97</v>
      </c>
      <c r="BO10" s="23" t="s">
        <v>265</v>
      </c>
      <c r="BP10" s="23" t="s">
        <v>97</v>
      </c>
      <c r="BQ10" s="23" t="s">
        <v>265</v>
      </c>
      <c r="BR10" s="23" t="s">
        <v>266</v>
      </c>
      <c r="BS10" s="191" t="s">
        <v>265</v>
      </c>
      <c r="BT10" s="23" t="s">
        <v>266</v>
      </c>
      <c r="BU10" s="23" t="s">
        <v>97</v>
      </c>
      <c r="BV10" s="23" t="s">
        <v>265</v>
      </c>
      <c r="BW10" s="23" t="s">
        <v>266</v>
      </c>
      <c r="BX10" s="23" t="s">
        <v>266</v>
      </c>
      <c r="BY10" s="23" t="s">
        <v>266</v>
      </c>
      <c r="BZ10" s="23" t="s">
        <v>265</v>
      </c>
      <c r="CA10" s="23" t="s">
        <v>97</v>
      </c>
      <c r="CB10" s="138" t="s">
        <v>265</v>
      </c>
      <c r="CC10" s="23" t="s">
        <v>266</v>
      </c>
      <c r="CD10" s="206" t="s">
        <v>266</v>
      </c>
    </row>
    <row r="11" spans="1:82" ht="18" x14ac:dyDescent="0.2">
      <c r="A11" s="114"/>
      <c r="B11" s="111"/>
      <c r="C11" s="110"/>
      <c r="D11" s="108" t="s">
        <v>353</v>
      </c>
      <c r="E11" s="16">
        <f t="shared" si="0"/>
        <v>21</v>
      </c>
      <c r="F11" s="16">
        <f t="shared" si="1"/>
        <v>37</v>
      </c>
      <c r="G11" s="23" t="s">
        <v>265</v>
      </c>
      <c r="H11" s="23" t="s">
        <v>265</v>
      </c>
      <c r="I11" s="138" t="s">
        <v>265</v>
      </c>
      <c r="J11" s="138" t="s">
        <v>265</v>
      </c>
      <c r="K11" s="138" t="s">
        <v>265</v>
      </c>
      <c r="L11" s="23" t="s">
        <v>97</v>
      </c>
      <c r="M11" s="23" t="s">
        <v>265</v>
      </c>
      <c r="N11" s="23" t="s">
        <v>265</v>
      </c>
      <c r="O11" s="23" t="s">
        <v>97</v>
      </c>
      <c r="P11" s="23" t="s">
        <v>265</v>
      </c>
      <c r="Q11" s="23" t="s">
        <v>265</v>
      </c>
      <c r="R11" s="23" t="s">
        <v>97</v>
      </c>
      <c r="S11" s="162" t="s">
        <v>265</v>
      </c>
      <c r="T11" s="23" t="s">
        <v>265</v>
      </c>
      <c r="U11" s="23" t="s">
        <v>265</v>
      </c>
      <c r="V11" s="23" t="s">
        <v>265</v>
      </c>
      <c r="W11" s="23" t="s">
        <v>265</v>
      </c>
      <c r="X11" s="23" t="s">
        <v>265</v>
      </c>
      <c r="Y11" s="23" t="s">
        <v>97</v>
      </c>
      <c r="Z11" s="23" t="s">
        <v>265</v>
      </c>
      <c r="AA11" s="23" t="s">
        <v>97</v>
      </c>
      <c r="AB11" s="23" t="s">
        <v>266</v>
      </c>
      <c r="AC11" s="23" t="s">
        <v>97</v>
      </c>
      <c r="AD11" s="163" t="s">
        <v>97</v>
      </c>
      <c r="AE11" s="23" t="s">
        <v>265</v>
      </c>
      <c r="AF11" s="23" t="s">
        <v>97</v>
      </c>
      <c r="AG11" s="23" t="s">
        <v>97</v>
      </c>
      <c r="AH11" s="23" t="s">
        <v>265</v>
      </c>
      <c r="AI11" s="23" t="s">
        <v>266</v>
      </c>
      <c r="AJ11" s="23" t="s">
        <v>265</v>
      </c>
      <c r="AK11" s="23" t="s">
        <v>265</v>
      </c>
      <c r="AL11" s="23" t="s">
        <v>266</v>
      </c>
      <c r="AM11" s="23" t="s">
        <v>265</v>
      </c>
      <c r="AN11" s="23" t="s">
        <v>266</v>
      </c>
      <c r="AO11" s="23" t="s">
        <v>266</v>
      </c>
      <c r="AP11" s="23" t="s">
        <v>265</v>
      </c>
      <c r="AQ11" s="23" t="s">
        <v>266</v>
      </c>
      <c r="AR11" s="23" t="s">
        <v>266</v>
      </c>
      <c r="AS11" s="23" t="s">
        <v>265</v>
      </c>
      <c r="AT11" s="23" t="s">
        <v>97</v>
      </c>
      <c r="AU11" s="23" t="s">
        <v>265</v>
      </c>
      <c r="AV11" s="23" t="s">
        <v>265</v>
      </c>
      <c r="AW11" s="23" t="s">
        <v>265</v>
      </c>
      <c r="AX11" s="23" t="s">
        <v>265</v>
      </c>
      <c r="AY11" s="23" t="s">
        <v>97</v>
      </c>
      <c r="AZ11" s="23" t="s">
        <v>266</v>
      </c>
      <c r="BA11" s="23" t="s">
        <v>97</v>
      </c>
      <c r="BB11" s="23" t="s">
        <v>266</v>
      </c>
      <c r="BC11" s="23" t="s">
        <v>265</v>
      </c>
      <c r="BD11" s="23" t="s">
        <v>97</v>
      </c>
      <c r="BE11" s="23" t="s">
        <v>266</v>
      </c>
      <c r="BF11" s="23" t="s">
        <v>97</v>
      </c>
      <c r="BG11" s="23" t="s">
        <v>97</v>
      </c>
      <c r="BH11" s="23" t="s">
        <v>266</v>
      </c>
      <c r="BI11" s="23" t="s">
        <v>97</v>
      </c>
      <c r="BJ11" s="23" t="s">
        <v>266</v>
      </c>
      <c r="BK11" s="23" t="s">
        <v>265</v>
      </c>
      <c r="BL11" s="23" t="s">
        <v>97</v>
      </c>
      <c r="BM11" s="23" t="s">
        <v>266</v>
      </c>
      <c r="BN11" s="23" t="s">
        <v>266</v>
      </c>
      <c r="BO11" s="23" t="s">
        <v>265</v>
      </c>
      <c r="BP11" s="23" t="s">
        <v>97</v>
      </c>
      <c r="BQ11" s="23" t="s">
        <v>265</v>
      </c>
      <c r="BR11" s="23" t="s">
        <v>266</v>
      </c>
      <c r="BS11" s="191" t="s">
        <v>265</v>
      </c>
      <c r="BT11" s="23" t="s">
        <v>265</v>
      </c>
      <c r="BU11" s="23" t="s">
        <v>97</v>
      </c>
      <c r="BV11" s="23" t="s">
        <v>265</v>
      </c>
      <c r="BW11" s="23" t="s">
        <v>265</v>
      </c>
      <c r="BX11" s="23" t="s">
        <v>266</v>
      </c>
      <c r="BY11" s="163" t="s">
        <v>97</v>
      </c>
      <c r="BZ11" s="23" t="s">
        <v>265</v>
      </c>
      <c r="CA11" s="23" t="s">
        <v>97</v>
      </c>
      <c r="CB11" s="138" t="s">
        <v>265</v>
      </c>
      <c r="CC11" s="23" t="s">
        <v>266</v>
      </c>
      <c r="CD11" s="206" t="s">
        <v>266</v>
      </c>
    </row>
    <row r="12" spans="1:82" ht="18" x14ac:dyDescent="0.2">
      <c r="A12" s="114"/>
      <c r="B12" s="111"/>
      <c r="C12" s="110"/>
      <c r="D12" s="108" t="s">
        <v>263</v>
      </c>
      <c r="E12" s="16">
        <f>COUNTIF(G12:CD12,"x")</f>
        <v>29</v>
      </c>
      <c r="F12" s="16">
        <f t="shared" si="1"/>
        <v>38</v>
      </c>
      <c r="G12" s="23" t="s">
        <v>265</v>
      </c>
      <c r="H12" s="23" t="s">
        <v>265</v>
      </c>
      <c r="I12" s="138" t="s">
        <v>265</v>
      </c>
      <c r="J12" s="138" t="s">
        <v>265</v>
      </c>
      <c r="K12" s="138" t="s">
        <v>265</v>
      </c>
      <c r="L12" s="23" t="s">
        <v>97</v>
      </c>
      <c r="M12" s="23" t="s">
        <v>265</v>
      </c>
      <c r="N12" s="23" t="s">
        <v>266</v>
      </c>
      <c r="O12" s="23" t="s">
        <v>97</v>
      </c>
      <c r="P12" s="23" t="s">
        <v>265</v>
      </c>
      <c r="Q12" s="23" t="s">
        <v>265</v>
      </c>
      <c r="R12" s="23" t="s">
        <v>97</v>
      </c>
      <c r="S12" s="151" t="s">
        <v>266</v>
      </c>
      <c r="T12" s="23" t="s">
        <v>265</v>
      </c>
      <c r="U12" s="23" t="s">
        <v>265</v>
      </c>
      <c r="V12" s="23" t="s">
        <v>265</v>
      </c>
      <c r="W12" s="23" t="s">
        <v>265</v>
      </c>
      <c r="X12" s="23" t="s">
        <v>265</v>
      </c>
      <c r="Y12" s="23" t="s">
        <v>97</v>
      </c>
      <c r="Z12" s="23" t="s">
        <v>265</v>
      </c>
      <c r="AA12" s="23" t="s">
        <v>97</v>
      </c>
      <c r="AB12" s="23" t="s">
        <v>97</v>
      </c>
      <c r="AC12" s="23" t="s">
        <v>97</v>
      </c>
      <c r="AD12" s="163" t="s">
        <v>97</v>
      </c>
      <c r="AE12" s="23" t="s">
        <v>265</v>
      </c>
      <c r="AF12" s="23" t="s">
        <v>97</v>
      </c>
      <c r="AG12" s="23" t="s">
        <v>97</v>
      </c>
      <c r="AH12" s="23" t="s">
        <v>265</v>
      </c>
      <c r="AI12" s="23" t="s">
        <v>265</v>
      </c>
      <c r="AJ12" s="23" t="s">
        <v>265</v>
      </c>
      <c r="AK12" s="23" t="s">
        <v>265</v>
      </c>
      <c r="AL12" s="23" t="s">
        <v>265</v>
      </c>
      <c r="AM12" s="23" t="s">
        <v>265</v>
      </c>
      <c r="AN12" s="23" t="s">
        <v>265</v>
      </c>
      <c r="AO12" s="23" t="s">
        <v>97</v>
      </c>
      <c r="AP12" s="23" t="s">
        <v>265</v>
      </c>
      <c r="AQ12" s="23" t="s">
        <v>265</v>
      </c>
      <c r="AR12" s="23" t="s">
        <v>97</v>
      </c>
      <c r="AS12" s="23" t="s">
        <v>265</v>
      </c>
      <c r="AT12" s="23" t="s">
        <v>97</v>
      </c>
      <c r="AU12" s="23" t="s">
        <v>265</v>
      </c>
      <c r="AV12" s="23" t="s">
        <v>265</v>
      </c>
      <c r="AW12" s="23" t="s">
        <v>266</v>
      </c>
      <c r="AX12" s="23" t="s">
        <v>265</v>
      </c>
      <c r="AY12" s="23" t="s">
        <v>97</v>
      </c>
      <c r="AZ12" s="23" t="s">
        <v>97</v>
      </c>
      <c r="BA12" s="23" t="s">
        <v>97</v>
      </c>
      <c r="BB12" s="23" t="s">
        <v>97</v>
      </c>
      <c r="BC12" s="23" t="s">
        <v>265</v>
      </c>
      <c r="BD12" s="23" t="s">
        <v>97</v>
      </c>
      <c r="BE12" s="23" t="s">
        <v>97</v>
      </c>
      <c r="BF12" s="23" t="s">
        <v>97</v>
      </c>
      <c r="BG12" s="23" t="s">
        <v>97</v>
      </c>
      <c r="BH12" s="23" t="s">
        <v>266</v>
      </c>
      <c r="BI12" s="23" t="s">
        <v>97</v>
      </c>
      <c r="BJ12" s="23" t="s">
        <v>266</v>
      </c>
      <c r="BK12" s="23" t="s">
        <v>265</v>
      </c>
      <c r="BL12" s="23" t="s">
        <v>97</v>
      </c>
      <c r="BM12" s="23" t="s">
        <v>265</v>
      </c>
      <c r="BN12" s="23" t="s">
        <v>97</v>
      </c>
      <c r="BO12" s="23" t="s">
        <v>266</v>
      </c>
      <c r="BP12" s="23" t="s">
        <v>97</v>
      </c>
      <c r="BQ12" s="23" t="s">
        <v>265</v>
      </c>
      <c r="BR12" s="23" t="s">
        <v>265</v>
      </c>
      <c r="BS12" s="23" t="s">
        <v>265</v>
      </c>
      <c r="BT12" s="23" t="s">
        <v>265</v>
      </c>
      <c r="BU12" s="23" t="s">
        <v>97</v>
      </c>
      <c r="BV12" s="23" t="s">
        <v>265</v>
      </c>
      <c r="BW12" s="23" t="s">
        <v>266</v>
      </c>
      <c r="BX12" s="23" t="s">
        <v>266</v>
      </c>
      <c r="BY12" s="163" t="s">
        <v>97</v>
      </c>
      <c r="BZ12" s="23" t="s">
        <v>265</v>
      </c>
      <c r="CA12" s="23" t="s">
        <v>97</v>
      </c>
      <c r="CB12" s="138" t="s">
        <v>265</v>
      </c>
      <c r="CC12" s="23" t="s">
        <v>97</v>
      </c>
      <c r="CD12" s="206" t="s">
        <v>266</v>
      </c>
    </row>
    <row r="13" spans="1:82" ht="18" x14ac:dyDescent="0.2">
      <c r="A13" s="114"/>
      <c r="B13" s="111"/>
      <c r="C13" s="110"/>
      <c r="D13" s="108" t="s">
        <v>258</v>
      </c>
      <c r="E13" s="16">
        <f t="shared" si="0"/>
        <v>13</v>
      </c>
      <c r="F13" s="16">
        <f t="shared" si="1"/>
        <v>13</v>
      </c>
      <c r="G13" s="23" t="s">
        <v>265</v>
      </c>
      <c r="H13" s="138" t="s">
        <v>266</v>
      </c>
      <c r="I13" s="138" t="s">
        <v>266</v>
      </c>
      <c r="J13" s="138" t="s">
        <v>265</v>
      </c>
      <c r="K13" s="23" t="s">
        <v>266</v>
      </c>
      <c r="L13" s="23" t="s">
        <v>97</v>
      </c>
      <c r="M13" s="23" t="s">
        <v>265</v>
      </c>
      <c r="N13" s="23" t="s">
        <v>266</v>
      </c>
      <c r="O13" s="23" t="s">
        <v>97</v>
      </c>
      <c r="P13" s="151" t="s">
        <v>266</v>
      </c>
      <c r="Q13" s="23" t="s">
        <v>265</v>
      </c>
      <c r="R13" s="23" t="s">
        <v>266</v>
      </c>
      <c r="S13" s="151" t="s">
        <v>266</v>
      </c>
      <c r="T13" s="23" t="s">
        <v>265</v>
      </c>
      <c r="U13" s="23" t="s">
        <v>265</v>
      </c>
      <c r="V13" s="23" t="s">
        <v>266</v>
      </c>
      <c r="W13" s="23" t="s">
        <v>265</v>
      </c>
      <c r="X13" s="23" t="s">
        <v>265</v>
      </c>
      <c r="Y13" s="23" t="s">
        <v>97</v>
      </c>
      <c r="Z13" s="23" t="s">
        <v>266</v>
      </c>
      <c r="AA13" s="23" t="s">
        <v>266</v>
      </c>
      <c r="AB13" s="23" t="s">
        <v>97</v>
      </c>
      <c r="AC13" s="23" t="s">
        <v>97</v>
      </c>
      <c r="AD13" s="23" t="s">
        <v>266</v>
      </c>
      <c r="AE13" s="23" t="s">
        <v>265</v>
      </c>
      <c r="AF13" s="23" t="s">
        <v>97</v>
      </c>
      <c r="AG13" s="23" t="s">
        <v>97</v>
      </c>
      <c r="AH13" s="23" t="s">
        <v>266</v>
      </c>
      <c r="AI13" s="23" t="s">
        <v>266</v>
      </c>
      <c r="AJ13" s="23" t="s">
        <v>266</v>
      </c>
      <c r="AK13" s="23" t="s">
        <v>266</v>
      </c>
      <c r="AL13" s="23" t="s">
        <v>266</v>
      </c>
      <c r="AM13" s="23" t="s">
        <v>265</v>
      </c>
      <c r="AN13" s="23" t="s">
        <v>266</v>
      </c>
      <c r="AO13" s="23" t="s">
        <v>266</v>
      </c>
      <c r="AP13" s="23" t="s">
        <v>265</v>
      </c>
      <c r="AQ13" s="23" t="s">
        <v>266</v>
      </c>
      <c r="AR13" s="23" t="s">
        <v>266</v>
      </c>
      <c r="AS13" s="23" t="s">
        <v>265</v>
      </c>
      <c r="AT13" s="23" t="s">
        <v>266</v>
      </c>
      <c r="AU13" s="23" t="s">
        <v>266</v>
      </c>
      <c r="AV13" s="23" t="s">
        <v>266</v>
      </c>
      <c r="AW13" s="23" t="s">
        <v>266</v>
      </c>
      <c r="AX13" s="23" t="s">
        <v>265</v>
      </c>
      <c r="AY13" s="23" t="s">
        <v>266</v>
      </c>
      <c r="AZ13" s="23" t="s">
        <v>97</v>
      </c>
      <c r="BA13" s="23" t="s">
        <v>266</v>
      </c>
      <c r="BB13" s="23" t="s">
        <v>97</v>
      </c>
      <c r="BC13" s="23" t="s">
        <v>266</v>
      </c>
      <c r="BD13" s="23" t="s">
        <v>97</v>
      </c>
      <c r="BE13" s="23" t="s">
        <v>266</v>
      </c>
      <c r="BF13" s="23" t="s">
        <v>266</v>
      </c>
      <c r="BG13" s="23" t="s">
        <v>266</v>
      </c>
      <c r="BH13" s="23" t="s">
        <v>266</v>
      </c>
      <c r="BI13" s="23" t="s">
        <v>266</v>
      </c>
      <c r="BJ13" s="23" t="s">
        <v>266</v>
      </c>
      <c r="BK13" s="23" t="s">
        <v>266</v>
      </c>
      <c r="BL13" s="23" t="s">
        <v>266</v>
      </c>
      <c r="BM13" s="23" t="s">
        <v>266</v>
      </c>
      <c r="BN13" s="23" t="s">
        <v>266</v>
      </c>
      <c r="BO13" s="23" t="s">
        <v>266</v>
      </c>
      <c r="BP13" s="23" t="s">
        <v>266</v>
      </c>
      <c r="BQ13" s="23" t="s">
        <v>266</v>
      </c>
      <c r="BR13" s="23" t="s">
        <v>266</v>
      </c>
      <c r="BS13" s="23" t="s">
        <v>266</v>
      </c>
      <c r="BT13" s="23" t="s">
        <v>266</v>
      </c>
      <c r="BU13" s="23" t="s">
        <v>266</v>
      </c>
      <c r="BV13" s="23" t="s">
        <v>266</v>
      </c>
      <c r="BW13" s="23" t="s">
        <v>266</v>
      </c>
      <c r="BX13" s="23" t="s">
        <v>266</v>
      </c>
      <c r="BY13" s="23" t="s">
        <v>97</v>
      </c>
      <c r="BZ13" s="23" t="s">
        <v>266</v>
      </c>
      <c r="CA13" s="23" t="s">
        <v>97</v>
      </c>
      <c r="CB13" s="138" t="s">
        <v>266</v>
      </c>
      <c r="CC13" s="23" t="s">
        <v>97</v>
      </c>
      <c r="CD13" s="206" t="s">
        <v>266</v>
      </c>
    </row>
    <row r="14" spans="1:82" ht="18" x14ac:dyDescent="0.2">
      <c r="A14" s="114"/>
      <c r="B14" s="111"/>
      <c r="C14" s="110"/>
      <c r="D14" s="108" t="s">
        <v>354</v>
      </c>
      <c r="E14" s="16">
        <f t="shared" si="0"/>
        <v>12</v>
      </c>
      <c r="F14" s="16">
        <f>COUNTIF(G14:CD14,"Si")</f>
        <v>20</v>
      </c>
      <c r="G14" s="23" t="s">
        <v>265</v>
      </c>
      <c r="H14" s="23" t="s">
        <v>265</v>
      </c>
      <c r="I14" s="23" t="s">
        <v>265</v>
      </c>
      <c r="J14" s="138" t="s">
        <v>265</v>
      </c>
      <c r="K14" s="138" t="s">
        <v>265</v>
      </c>
      <c r="L14" s="23" t="s">
        <v>97</v>
      </c>
      <c r="M14" s="23" t="s">
        <v>265</v>
      </c>
      <c r="N14" s="23" t="s">
        <v>266</v>
      </c>
      <c r="O14" s="151" t="s">
        <v>266</v>
      </c>
      <c r="P14" s="23" t="s">
        <v>265</v>
      </c>
      <c r="Q14" s="23" t="s">
        <v>265</v>
      </c>
      <c r="R14" s="23" t="s">
        <v>97</v>
      </c>
      <c r="S14" s="151" t="s">
        <v>266</v>
      </c>
      <c r="T14" s="23" t="s">
        <v>266</v>
      </c>
      <c r="U14" s="23" t="s">
        <v>266</v>
      </c>
      <c r="V14" s="23" t="s">
        <v>266</v>
      </c>
      <c r="W14" s="23" t="s">
        <v>266</v>
      </c>
      <c r="X14" s="23" t="s">
        <v>266</v>
      </c>
      <c r="Y14" s="23" t="s">
        <v>266</v>
      </c>
      <c r="Z14" s="23" t="s">
        <v>266</v>
      </c>
      <c r="AA14" s="23" t="s">
        <v>266</v>
      </c>
      <c r="AB14" s="23" t="s">
        <v>266</v>
      </c>
      <c r="AC14" s="23" t="s">
        <v>266</v>
      </c>
      <c r="AD14" s="23" t="s">
        <v>266</v>
      </c>
      <c r="AE14" s="23" t="s">
        <v>266</v>
      </c>
      <c r="AF14" s="23" t="s">
        <v>266</v>
      </c>
      <c r="AG14" s="23" t="s">
        <v>266</v>
      </c>
      <c r="AH14" s="23" t="s">
        <v>265</v>
      </c>
      <c r="AI14" s="23" t="s">
        <v>265</v>
      </c>
      <c r="AJ14" s="23" t="s">
        <v>265</v>
      </c>
      <c r="AK14" s="23" t="s">
        <v>265</v>
      </c>
      <c r="AL14" s="23" t="s">
        <v>265</v>
      </c>
      <c r="AM14" s="23" t="s">
        <v>265</v>
      </c>
      <c r="AN14" s="23" t="s">
        <v>266</v>
      </c>
      <c r="AO14" s="23" t="s">
        <v>266</v>
      </c>
      <c r="AP14" s="23" t="s">
        <v>266</v>
      </c>
      <c r="AQ14" s="23" t="s">
        <v>265</v>
      </c>
      <c r="AR14" s="23" t="s">
        <v>97</v>
      </c>
      <c r="AS14" s="23" t="s">
        <v>266</v>
      </c>
      <c r="AT14" s="23" t="s">
        <v>266</v>
      </c>
      <c r="AU14" s="23" t="s">
        <v>266</v>
      </c>
      <c r="AV14" s="23" t="s">
        <v>266</v>
      </c>
      <c r="AW14" s="23" t="s">
        <v>266</v>
      </c>
      <c r="AX14" s="23" t="s">
        <v>265</v>
      </c>
      <c r="AY14" s="23" t="s">
        <v>97</v>
      </c>
      <c r="AZ14" s="23" t="s">
        <v>97</v>
      </c>
      <c r="BA14" s="23" t="s">
        <v>97</v>
      </c>
      <c r="BB14" s="23" t="s">
        <v>97</v>
      </c>
      <c r="BC14" s="23" t="s">
        <v>266</v>
      </c>
      <c r="BD14" s="23" t="s">
        <v>266</v>
      </c>
      <c r="BE14" s="23" t="s">
        <v>266</v>
      </c>
      <c r="BF14" s="23" t="s">
        <v>266</v>
      </c>
      <c r="BG14" s="23" t="s">
        <v>97</v>
      </c>
      <c r="BH14" s="23" t="s">
        <v>265</v>
      </c>
      <c r="BI14" s="23" t="s">
        <v>97</v>
      </c>
      <c r="BJ14" s="23" t="s">
        <v>266</v>
      </c>
      <c r="BK14" s="23" t="s">
        <v>265</v>
      </c>
      <c r="BL14" s="23" t="s">
        <v>97</v>
      </c>
      <c r="BM14" s="23" t="s">
        <v>265</v>
      </c>
      <c r="BN14" s="23" t="s">
        <v>97</v>
      </c>
      <c r="BO14" s="23" t="s">
        <v>266</v>
      </c>
      <c r="BP14" s="23" t="s">
        <v>266</v>
      </c>
      <c r="BQ14" s="23" t="s">
        <v>266</v>
      </c>
      <c r="BR14" s="23" t="s">
        <v>266</v>
      </c>
      <c r="BS14" s="23" t="s">
        <v>266</v>
      </c>
      <c r="BT14" s="23" t="s">
        <v>266</v>
      </c>
      <c r="BU14" s="23" t="s">
        <v>266</v>
      </c>
      <c r="BV14" s="23" t="s">
        <v>266</v>
      </c>
      <c r="BW14" s="23" t="s">
        <v>265</v>
      </c>
      <c r="BX14" s="23" t="s">
        <v>266</v>
      </c>
      <c r="BY14" s="23" t="s">
        <v>266</v>
      </c>
      <c r="BZ14" s="23" t="s">
        <v>266</v>
      </c>
      <c r="CA14" s="23" t="s">
        <v>266</v>
      </c>
      <c r="CB14" s="138" t="s">
        <v>266</v>
      </c>
      <c r="CC14" s="23" t="s">
        <v>97</v>
      </c>
      <c r="CD14" s="206" t="s">
        <v>266</v>
      </c>
    </row>
    <row r="15" spans="1:82" ht="18" x14ac:dyDescent="0.2">
      <c r="A15" s="114"/>
      <c r="B15" s="111"/>
      <c r="C15" s="110"/>
      <c r="D15" s="108" t="s">
        <v>259</v>
      </c>
      <c r="E15" s="16">
        <f t="shared" ref="E15" si="2">COUNTIF(G15:CD15,"x")</f>
        <v>24</v>
      </c>
      <c r="F15" s="16">
        <f t="shared" ref="F15" si="3">COUNTIF(G15:CD15,"Si")</f>
        <v>35</v>
      </c>
      <c r="G15" s="23" t="s">
        <v>265</v>
      </c>
      <c r="H15" s="23" t="s">
        <v>265</v>
      </c>
      <c r="I15" s="23" t="s">
        <v>265</v>
      </c>
      <c r="J15" s="138" t="s">
        <v>265</v>
      </c>
      <c r="K15" s="138" t="s">
        <v>265</v>
      </c>
      <c r="L15" s="23" t="s">
        <v>97</v>
      </c>
      <c r="M15" s="23" t="s">
        <v>265</v>
      </c>
      <c r="N15" s="23" t="s">
        <v>265</v>
      </c>
      <c r="O15" s="23" t="s">
        <v>97</v>
      </c>
      <c r="P15" s="23" t="s">
        <v>265</v>
      </c>
      <c r="Q15" s="23" t="s">
        <v>265</v>
      </c>
      <c r="R15" s="23" t="s">
        <v>266</v>
      </c>
      <c r="S15" s="162" t="s">
        <v>265</v>
      </c>
      <c r="T15" s="23" t="s">
        <v>265</v>
      </c>
      <c r="U15" s="23" t="s">
        <v>265</v>
      </c>
      <c r="V15" s="23" t="s">
        <v>265</v>
      </c>
      <c r="W15" s="23" t="s">
        <v>265</v>
      </c>
      <c r="X15" s="23" t="s">
        <v>265</v>
      </c>
      <c r="Y15" s="23" t="s">
        <v>97</v>
      </c>
      <c r="Z15" s="23" t="s">
        <v>265</v>
      </c>
      <c r="AA15" s="23" t="s">
        <v>97</v>
      </c>
      <c r="AB15" s="23" t="s">
        <v>97</v>
      </c>
      <c r="AC15" s="23" t="s">
        <v>97</v>
      </c>
      <c r="AD15" s="163" t="s">
        <v>97</v>
      </c>
      <c r="AE15" s="23" t="s">
        <v>265</v>
      </c>
      <c r="AF15" s="23" t="s">
        <v>266</v>
      </c>
      <c r="AG15" s="23" t="s">
        <v>97</v>
      </c>
      <c r="AH15" s="23" t="s">
        <v>265</v>
      </c>
      <c r="AI15" s="23" t="s">
        <v>266</v>
      </c>
      <c r="AJ15" s="23" t="s">
        <v>265</v>
      </c>
      <c r="AK15" s="23" t="s">
        <v>265</v>
      </c>
      <c r="AL15" s="23" t="s">
        <v>265</v>
      </c>
      <c r="AM15" s="23" t="s">
        <v>265</v>
      </c>
      <c r="AN15" s="23" t="s">
        <v>265</v>
      </c>
      <c r="AO15" s="23" t="s">
        <v>97</v>
      </c>
      <c r="AP15" s="177" t="s">
        <v>265</v>
      </c>
      <c r="AQ15" s="177" t="s">
        <v>265</v>
      </c>
      <c r="AR15" s="23" t="s">
        <v>97</v>
      </c>
      <c r="AS15" s="23" t="s">
        <v>266</v>
      </c>
      <c r="AT15" s="23" t="s">
        <v>97</v>
      </c>
      <c r="AU15" s="23" t="s">
        <v>265</v>
      </c>
      <c r="AV15" s="23" t="s">
        <v>266</v>
      </c>
      <c r="AW15" s="23" t="s">
        <v>265</v>
      </c>
      <c r="AX15" s="23" t="s">
        <v>265</v>
      </c>
      <c r="AY15" s="23" t="s">
        <v>97</v>
      </c>
      <c r="AZ15" s="23" t="s">
        <v>97</v>
      </c>
      <c r="BA15" s="23" t="s">
        <v>97</v>
      </c>
      <c r="BB15" s="23" t="s">
        <v>97</v>
      </c>
      <c r="BC15" s="23" t="s">
        <v>265</v>
      </c>
      <c r="BD15" s="23" t="s">
        <v>97</v>
      </c>
      <c r="BE15" s="23" t="s">
        <v>97</v>
      </c>
      <c r="BF15" s="23" t="s">
        <v>266</v>
      </c>
      <c r="BG15" s="23" t="s">
        <v>97</v>
      </c>
      <c r="BH15" s="23" t="s">
        <v>265</v>
      </c>
      <c r="BI15" s="23" t="s">
        <v>97</v>
      </c>
      <c r="BJ15" s="23" t="s">
        <v>266</v>
      </c>
      <c r="BK15" s="23" t="s">
        <v>265</v>
      </c>
      <c r="BL15" s="23" t="s">
        <v>97</v>
      </c>
      <c r="BM15" s="23" t="s">
        <v>265</v>
      </c>
      <c r="BN15" s="23" t="s">
        <v>97</v>
      </c>
      <c r="BO15" s="23" t="s">
        <v>266</v>
      </c>
      <c r="BP15" s="23" t="s">
        <v>266</v>
      </c>
      <c r="BQ15" s="23" t="s">
        <v>266</v>
      </c>
      <c r="BR15" s="191" t="s">
        <v>265</v>
      </c>
      <c r="BS15" s="191" t="s">
        <v>265</v>
      </c>
      <c r="BT15" s="23" t="s">
        <v>266</v>
      </c>
      <c r="BU15" s="23" t="s">
        <v>97</v>
      </c>
      <c r="BV15" s="23" t="s">
        <v>266</v>
      </c>
      <c r="BW15" s="23" t="s">
        <v>266</v>
      </c>
      <c r="BX15" s="23" t="s">
        <v>266</v>
      </c>
      <c r="BY15" s="23" t="s">
        <v>266</v>
      </c>
      <c r="BZ15" s="23" t="s">
        <v>265</v>
      </c>
      <c r="CA15" s="23" t="s">
        <v>97</v>
      </c>
      <c r="CB15" s="138" t="s">
        <v>266</v>
      </c>
      <c r="CC15" s="23" t="s">
        <v>97</v>
      </c>
      <c r="CD15" s="206" t="s">
        <v>266</v>
      </c>
    </row>
    <row r="16" spans="1:82" ht="18" x14ac:dyDescent="0.2">
      <c r="A16" s="114"/>
      <c r="B16" s="111"/>
      <c r="C16" s="110"/>
      <c r="D16" s="108" t="s">
        <v>641</v>
      </c>
      <c r="E16" s="16">
        <f t="shared" si="0"/>
        <v>0</v>
      </c>
      <c r="F16" s="16">
        <f t="shared" si="1"/>
        <v>0</v>
      </c>
      <c r="G16" s="23" t="s">
        <v>266</v>
      </c>
      <c r="H16" s="23" t="s">
        <v>266</v>
      </c>
      <c r="I16" s="23" t="s">
        <v>266</v>
      </c>
      <c r="J16" s="23" t="s">
        <v>266</v>
      </c>
      <c r="K16" s="23" t="s">
        <v>266</v>
      </c>
      <c r="L16" s="23" t="s">
        <v>266</v>
      </c>
      <c r="M16" s="23" t="s">
        <v>266</v>
      </c>
      <c r="N16" s="23" t="s">
        <v>266</v>
      </c>
      <c r="O16" s="23" t="s">
        <v>266</v>
      </c>
      <c r="P16" s="23" t="s">
        <v>266</v>
      </c>
      <c r="Q16" s="23" t="s">
        <v>266</v>
      </c>
      <c r="R16" s="23" t="s">
        <v>266</v>
      </c>
      <c r="S16" s="23" t="s">
        <v>266</v>
      </c>
      <c r="T16" s="23" t="s">
        <v>266</v>
      </c>
      <c r="U16" s="23" t="s">
        <v>266</v>
      </c>
      <c r="V16" s="23" t="s">
        <v>266</v>
      </c>
      <c r="W16" s="23" t="s">
        <v>266</v>
      </c>
      <c r="X16" s="23" t="s">
        <v>266</v>
      </c>
      <c r="Y16" s="23" t="s">
        <v>266</v>
      </c>
      <c r="Z16" s="23" t="s">
        <v>266</v>
      </c>
      <c r="AA16" s="23" t="s">
        <v>266</v>
      </c>
      <c r="AB16" s="23" t="s">
        <v>266</v>
      </c>
      <c r="AC16" s="23" t="s">
        <v>266</v>
      </c>
      <c r="AD16" s="23" t="s">
        <v>266</v>
      </c>
      <c r="AE16" s="23" t="s">
        <v>266</v>
      </c>
      <c r="AF16" s="23" t="s">
        <v>266</v>
      </c>
      <c r="AG16" s="23" t="s">
        <v>266</v>
      </c>
      <c r="AH16" s="23" t="s">
        <v>266</v>
      </c>
      <c r="AI16" s="23" t="s">
        <v>266</v>
      </c>
      <c r="AJ16" s="23" t="s">
        <v>266</v>
      </c>
      <c r="AK16" s="23" t="s">
        <v>266</v>
      </c>
      <c r="AL16" s="23" t="s">
        <v>266</v>
      </c>
      <c r="AM16" s="23" t="s">
        <v>266</v>
      </c>
      <c r="AN16" s="23" t="s">
        <v>266</v>
      </c>
      <c r="AO16" s="23" t="s">
        <v>266</v>
      </c>
      <c r="AP16" s="23" t="s">
        <v>266</v>
      </c>
      <c r="AQ16" s="23" t="s">
        <v>266</v>
      </c>
      <c r="AR16" s="23" t="s">
        <v>266</v>
      </c>
      <c r="AS16" s="23" t="s">
        <v>266</v>
      </c>
      <c r="AT16" s="23" t="s">
        <v>266</v>
      </c>
      <c r="AU16" s="23" t="s">
        <v>266</v>
      </c>
      <c r="AV16" s="23" t="s">
        <v>266</v>
      </c>
      <c r="AW16" s="23" t="s">
        <v>266</v>
      </c>
      <c r="AX16" s="23" t="s">
        <v>266</v>
      </c>
      <c r="AY16" s="23" t="s">
        <v>266</v>
      </c>
      <c r="AZ16" s="23" t="s">
        <v>266</v>
      </c>
      <c r="BA16" s="23" t="s">
        <v>266</v>
      </c>
      <c r="BB16" s="23" t="s">
        <v>266</v>
      </c>
      <c r="BC16" s="23" t="s">
        <v>266</v>
      </c>
      <c r="BD16" s="23" t="s">
        <v>266</v>
      </c>
      <c r="BE16" s="23" t="s">
        <v>266</v>
      </c>
      <c r="BF16" s="23" t="s">
        <v>266</v>
      </c>
      <c r="BG16" s="23" t="s">
        <v>266</v>
      </c>
      <c r="BH16" s="23" t="s">
        <v>266</v>
      </c>
      <c r="BI16" s="23" t="s">
        <v>266</v>
      </c>
      <c r="BJ16" s="23" t="s">
        <v>266</v>
      </c>
      <c r="BK16" s="23" t="s">
        <v>266</v>
      </c>
      <c r="BL16" s="23" t="s">
        <v>266</v>
      </c>
      <c r="BM16" s="23" t="s">
        <v>266</v>
      </c>
      <c r="BN16" s="23" t="s">
        <v>266</v>
      </c>
      <c r="BO16" s="23" t="s">
        <v>266</v>
      </c>
      <c r="BP16" s="23" t="s">
        <v>266</v>
      </c>
      <c r="BQ16" s="23" t="s">
        <v>266</v>
      </c>
      <c r="BR16" s="23" t="s">
        <v>266</v>
      </c>
      <c r="BS16" s="23" t="s">
        <v>266</v>
      </c>
      <c r="BT16" s="23" t="s">
        <v>266</v>
      </c>
      <c r="BU16" s="23" t="s">
        <v>266</v>
      </c>
      <c r="BV16" s="23" t="s">
        <v>266</v>
      </c>
      <c r="BW16" s="23" t="s">
        <v>266</v>
      </c>
      <c r="BX16" s="23" t="s">
        <v>266</v>
      </c>
      <c r="BY16" s="23" t="s">
        <v>266</v>
      </c>
      <c r="BZ16" s="23" t="s">
        <v>266</v>
      </c>
      <c r="CA16" s="23" t="s">
        <v>266</v>
      </c>
      <c r="CB16" s="23" t="s">
        <v>266</v>
      </c>
      <c r="CC16" s="23" t="s">
        <v>266</v>
      </c>
      <c r="CD16" s="206" t="s">
        <v>266</v>
      </c>
    </row>
    <row r="17" spans="1:82" ht="6" customHeight="1" x14ac:dyDescent="0.2">
      <c r="A17" s="114"/>
      <c r="B17" s="111"/>
      <c r="C17" s="110"/>
      <c r="D17" s="108"/>
      <c r="E17" s="16"/>
      <c r="F17" s="16"/>
      <c r="G17" s="23"/>
      <c r="H17" s="23"/>
      <c r="I17" s="23"/>
      <c r="J17" s="23"/>
      <c r="K17" s="23"/>
      <c r="L17" s="23"/>
      <c r="M17" s="23"/>
      <c r="N17" s="23"/>
      <c r="O17" s="23"/>
      <c r="P17" s="23"/>
      <c r="Q17" s="23"/>
      <c r="R17" s="23"/>
      <c r="S17" s="151"/>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06"/>
    </row>
    <row r="18" spans="1:82" ht="18" x14ac:dyDescent="0.2">
      <c r="A18" s="114"/>
      <c r="B18" s="111"/>
      <c r="C18" s="110"/>
      <c r="D18" s="108" t="s">
        <v>586</v>
      </c>
      <c r="E18" s="16">
        <f t="shared" ref="E18" si="4">COUNTIF(G18:CD18,"x")</f>
        <v>10</v>
      </c>
      <c r="F18" s="16">
        <f t="shared" ref="F18" si="5">COUNTIF(G18:CD18,"Si")</f>
        <v>2</v>
      </c>
      <c r="G18" s="23" t="s">
        <v>266</v>
      </c>
      <c r="H18" s="23" t="s">
        <v>266</v>
      </c>
      <c r="I18" s="23" t="s">
        <v>266</v>
      </c>
      <c r="J18" s="23" t="s">
        <v>266</v>
      </c>
      <c r="K18" s="23" t="s">
        <v>266</v>
      </c>
      <c r="L18" s="23" t="s">
        <v>266</v>
      </c>
      <c r="M18" s="23" t="s">
        <v>266</v>
      </c>
      <c r="N18" s="23" t="s">
        <v>266</v>
      </c>
      <c r="O18" s="23" t="s">
        <v>266</v>
      </c>
      <c r="P18" s="23" t="s">
        <v>266</v>
      </c>
      <c r="Q18" s="23" t="s">
        <v>266</v>
      </c>
      <c r="R18" s="23" t="s">
        <v>266</v>
      </c>
      <c r="S18" s="23" t="s">
        <v>266</v>
      </c>
      <c r="T18" s="23" t="s">
        <v>266</v>
      </c>
      <c r="U18" s="23" t="s">
        <v>266</v>
      </c>
      <c r="V18" s="23" t="s">
        <v>266</v>
      </c>
      <c r="W18" s="23" t="s">
        <v>266</v>
      </c>
      <c r="X18" s="23" t="s">
        <v>266</v>
      </c>
      <c r="Y18" s="23" t="s">
        <v>266</v>
      </c>
      <c r="Z18" s="23" t="s">
        <v>266</v>
      </c>
      <c r="AA18" s="23" t="s">
        <v>266</v>
      </c>
      <c r="AB18" s="23" t="s">
        <v>266</v>
      </c>
      <c r="AC18" s="23" t="s">
        <v>266</v>
      </c>
      <c r="AD18" s="23" t="s">
        <v>266</v>
      </c>
      <c r="AE18" s="23" t="s">
        <v>266</v>
      </c>
      <c r="AF18" s="23" t="s">
        <v>266</v>
      </c>
      <c r="AG18" s="23" t="s">
        <v>266</v>
      </c>
      <c r="AH18" s="23" t="s">
        <v>266</v>
      </c>
      <c r="AI18" s="23" t="s">
        <v>266</v>
      </c>
      <c r="AJ18" s="23" t="s">
        <v>266</v>
      </c>
      <c r="AK18" s="23" t="s">
        <v>266</v>
      </c>
      <c r="AL18" s="23" t="s">
        <v>266</v>
      </c>
      <c r="AM18" s="23" t="s">
        <v>266</v>
      </c>
      <c r="AN18" s="23" t="s">
        <v>266</v>
      </c>
      <c r="AO18" s="23" t="s">
        <v>266</v>
      </c>
      <c r="AP18" s="23" t="s">
        <v>266</v>
      </c>
      <c r="AQ18" s="23" t="s">
        <v>266</v>
      </c>
      <c r="AR18" s="23" t="s">
        <v>266</v>
      </c>
      <c r="AS18" s="23" t="s">
        <v>266</v>
      </c>
      <c r="AT18" s="23" t="s">
        <v>266</v>
      </c>
      <c r="AU18" s="23" t="s">
        <v>266</v>
      </c>
      <c r="AV18" s="23" t="s">
        <v>266</v>
      </c>
      <c r="AW18" s="23" t="s">
        <v>266</v>
      </c>
      <c r="AX18" s="23" t="s">
        <v>266</v>
      </c>
      <c r="AY18" s="23" t="s">
        <v>266</v>
      </c>
      <c r="AZ18" s="23" t="s">
        <v>266</v>
      </c>
      <c r="BA18" s="23" t="s">
        <v>266</v>
      </c>
      <c r="BB18" s="23" t="s">
        <v>266</v>
      </c>
      <c r="BC18" s="23" t="s">
        <v>266</v>
      </c>
      <c r="BD18" s="23" t="s">
        <v>97</v>
      </c>
      <c r="BE18" s="23" t="s">
        <v>97</v>
      </c>
      <c r="BF18" s="23" t="s">
        <v>97</v>
      </c>
      <c r="BG18" s="23" t="s">
        <v>97</v>
      </c>
      <c r="BH18" s="23" t="s">
        <v>266</v>
      </c>
      <c r="BI18" s="23" t="s">
        <v>266</v>
      </c>
      <c r="BJ18" s="23" t="s">
        <v>266</v>
      </c>
      <c r="BK18" s="23" t="s">
        <v>266</v>
      </c>
      <c r="BL18" s="23" t="s">
        <v>97</v>
      </c>
      <c r="BM18" s="23" t="s">
        <v>266</v>
      </c>
      <c r="BN18" s="23" t="s">
        <v>97</v>
      </c>
      <c r="BO18" s="23" t="s">
        <v>266</v>
      </c>
      <c r="BP18" s="23" t="s">
        <v>97</v>
      </c>
      <c r="BQ18" s="23" t="s">
        <v>266</v>
      </c>
      <c r="BR18" s="23" t="s">
        <v>266</v>
      </c>
      <c r="BS18" s="23" t="s">
        <v>266</v>
      </c>
      <c r="BT18" s="23" t="s">
        <v>266</v>
      </c>
      <c r="BU18" s="23" t="s">
        <v>266</v>
      </c>
      <c r="BV18" s="23" t="s">
        <v>265</v>
      </c>
      <c r="BW18" s="23" t="s">
        <v>266</v>
      </c>
      <c r="BX18" s="23" t="s">
        <v>266</v>
      </c>
      <c r="BY18" s="163" t="s">
        <v>97</v>
      </c>
      <c r="BZ18" s="23" t="s">
        <v>265</v>
      </c>
      <c r="CA18" s="23" t="s">
        <v>97</v>
      </c>
      <c r="CB18" s="23" t="s">
        <v>266</v>
      </c>
      <c r="CC18" s="23" t="s">
        <v>97</v>
      </c>
      <c r="CD18" s="206" t="s">
        <v>266</v>
      </c>
    </row>
    <row r="19" spans="1:82" ht="18" x14ac:dyDescent="0.2">
      <c r="A19" s="114"/>
      <c r="B19" s="111"/>
      <c r="C19" s="110"/>
      <c r="D19" s="108" t="s">
        <v>268</v>
      </c>
      <c r="E19" s="16">
        <f t="shared" ref="E19:E28" si="6">COUNTIF(G19:CD19,"x")</f>
        <v>21</v>
      </c>
      <c r="F19" s="16">
        <f t="shared" ref="F19:F29" si="7">COUNTIF(G19:CD19,"Si")</f>
        <v>23</v>
      </c>
      <c r="G19" s="23" t="s">
        <v>266</v>
      </c>
      <c r="H19" s="23" t="s">
        <v>266</v>
      </c>
      <c r="I19" s="23" t="s">
        <v>266</v>
      </c>
      <c r="J19" s="23" t="s">
        <v>266</v>
      </c>
      <c r="K19" s="23" t="s">
        <v>266</v>
      </c>
      <c r="L19" s="23" t="s">
        <v>266</v>
      </c>
      <c r="M19" s="23" t="s">
        <v>265</v>
      </c>
      <c r="N19" s="23" t="s">
        <v>266</v>
      </c>
      <c r="O19" s="23" t="s">
        <v>97</v>
      </c>
      <c r="P19" s="23" t="s">
        <v>265</v>
      </c>
      <c r="Q19" s="23" t="s">
        <v>266</v>
      </c>
      <c r="R19" s="23" t="s">
        <v>97</v>
      </c>
      <c r="S19" s="151" t="s">
        <v>266</v>
      </c>
      <c r="T19" s="23" t="s">
        <v>265</v>
      </c>
      <c r="U19" s="23" t="s">
        <v>266</v>
      </c>
      <c r="V19" s="23" t="s">
        <v>266</v>
      </c>
      <c r="W19" s="23" t="s">
        <v>265</v>
      </c>
      <c r="X19" s="23" t="s">
        <v>266</v>
      </c>
      <c r="Y19" s="23" t="s">
        <v>266</v>
      </c>
      <c r="Z19" s="23" t="s">
        <v>266</v>
      </c>
      <c r="AA19" s="23" t="s">
        <v>97</v>
      </c>
      <c r="AB19" s="23" t="s">
        <v>97</v>
      </c>
      <c r="AC19" s="163" t="s">
        <v>97</v>
      </c>
      <c r="AD19" s="23" t="s">
        <v>97</v>
      </c>
      <c r="AE19" s="23" t="s">
        <v>266</v>
      </c>
      <c r="AF19" s="23" t="s">
        <v>97</v>
      </c>
      <c r="AG19" s="23" t="s">
        <v>97</v>
      </c>
      <c r="AH19" s="23" t="s">
        <v>266</v>
      </c>
      <c r="AI19" s="23" t="s">
        <v>266</v>
      </c>
      <c r="AJ19" s="23" t="s">
        <v>265</v>
      </c>
      <c r="AK19" s="23" t="s">
        <v>265</v>
      </c>
      <c r="AL19" s="23" t="s">
        <v>265</v>
      </c>
      <c r="AM19" s="23" t="s">
        <v>265</v>
      </c>
      <c r="AN19" s="23" t="s">
        <v>265</v>
      </c>
      <c r="AO19" s="23" t="s">
        <v>97</v>
      </c>
      <c r="AP19" s="23" t="s">
        <v>265</v>
      </c>
      <c r="AQ19" s="23" t="s">
        <v>266</v>
      </c>
      <c r="AR19" s="23" t="s">
        <v>97</v>
      </c>
      <c r="AS19" s="23" t="s">
        <v>265</v>
      </c>
      <c r="AT19" s="23" t="s">
        <v>97</v>
      </c>
      <c r="AU19" s="23" t="s">
        <v>265</v>
      </c>
      <c r="AV19" s="23" t="s">
        <v>265</v>
      </c>
      <c r="AW19" s="23" t="s">
        <v>265</v>
      </c>
      <c r="AX19" s="23" t="s">
        <v>265</v>
      </c>
      <c r="AY19" s="23" t="s">
        <v>97</v>
      </c>
      <c r="AZ19" s="23" t="s">
        <v>97</v>
      </c>
      <c r="BA19" s="23" t="s">
        <v>266</v>
      </c>
      <c r="BB19" s="23" t="s">
        <v>97</v>
      </c>
      <c r="BC19" s="23" t="s">
        <v>265</v>
      </c>
      <c r="BD19" s="23" t="s">
        <v>97</v>
      </c>
      <c r="BE19" s="23" t="s">
        <v>97</v>
      </c>
      <c r="BF19" s="23" t="s">
        <v>97</v>
      </c>
      <c r="BG19" s="23" t="s">
        <v>266</v>
      </c>
      <c r="BH19" s="23" t="s">
        <v>266</v>
      </c>
      <c r="BI19" s="23" t="s">
        <v>266</v>
      </c>
      <c r="BJ19" s="23" t="s">
        <v>266</v>
      </c>
      <c r="BK19" s="23" t="s">
        <v>266</v>
      </c>
      <c r="BL19" s="23" t="s">
        <v>266</v>
      </c>
      <c r="BM19" s="23" t="s">
        <v>266</v>
      </c>
      <c r="BN19" s="23" t="s">
        <v>266</v>
      </c>
      <c r="BO19" s="23" t="s">
        <v>266</v>
      </c>
      <c r="BP19" s="23" t="s">
        <v>266</v>
      </c>
      <c r="BQ19" s="23" t="s">
        <v>265</v>
      </c>
      <c r="BR19" s="23" t="s">
        <v>266</v>
      </c>
      <c r="BS19" s="23" t="s">
        <v>265</v>
      </c>
      <c r="BT19" s="23" t="s">
        <v>265</v>
      </c>
      <c r="BU19" s="23" t="s">
        <v>97</v>
      </c>
      <c r="BV19" s="23" t="s">
        <v>265</v>
      </c>
      <c r="BW19" s="23" t="s">
        <v>265</v>
      </c>
      <c r="BX19" s="23" t="s">
        <v>266</v>
      </c>
      <c r="BY19" s="163" t="s">
        <v>97</v>
      </c>
      <c r="BZ19" s="23" t="s">
        <v>265</v>
      </c>
      <c r="CA19" s="23" t="s">
        <v>97</v>
      </c>
      <c r="CB19" s="23" t="s">
        <v>265</v>
      </c>
      <c r="CC19" s="23" t="s">
        <v>97</v>
      </c>
      <c r="CD19" s="206" t="s">
        <v>266</v>
      </c>
    </row>
    <row r="20" spans="1:82" ht="18" x14ac:dyDescent="0.2">
      <c r="A20" s="114"/>
      <c r="B20" s="111"/>
      <c r="C20" s="110"/>
      <c r="D20" s="108" t="s">
        <v>257</v>
      </c>
      <c r="E20" s="16">
        <f t="shared" si="6"/>
        <v>28</v>
      </c>
      <c r="F20" s="16">
        <f t="shared" si="7"/>
        <v>32</v>
      </c>
      <c r="G20" s="23" t="s">
        <v>265</v>
      </c>
      <c r="H20" s="23" t="s">
        <v>266</v>
      </c>
      <c r="I20" s="23" t="s">
        <v>265</v>
      </c>
      <c r="J20" s="23" t="s">
        <v>265</v>
      </c>
      <c r="K20" s="23" t="s">
        <v>265</v>
      </c>
      <c r="L20" s="23" t="s">
        <v>97</v>
      </c>
      <c r="M20" s="23" t="s">
        <v>265</v>
      </c>
      <c r="N20" s="23" t="s">
        <v>265</v>
      </c>
      <c r="O20" s="23" t="s">
        <v>97</v>
      </c>
      <c r="P20" s="23" t="s">
        <v>265</v>
      </c>
      <c r="Q20" s="23" t="s">
        <v>265</v>
      </c>
      <c r="R20" s="23" t="s">
        <v>97</v>
      </c>
      <c r="S20" s="151" t="s">
        <v>266</v>
      </c>
      <c r="T20" s="23" t="s">
        <v>265</v>
      </c>
      <c r="U20" s="23" t="s">
        <v>266</v>
      </c>
      <c r="V20" s="23" t="s">
        <v>265</v>
      </c>
      <c r="W20" s="23" t="s">
        <v>265</v>
      </c>
      <c r="X20" s="23" t="s">
        <v>265</v>
      </c>
      <c r="Y20" s="23" t="s">
        <v>97</v>
      </c>
      <c r="Z20" s="23" t="s">
        <v>265</v>
      </c>
      <c r="AA20" s="23" t="s">
        <v>97</v>
      </c>
      <c r="AB20" s="23" t="s">
        <v>97</v>
      </c>
      <c r="AC20" s="23" t="s">
        <v>97</v>
      </c>
      <c r="AD20" s="163" t="s">
        <v>97</v>
      </c>
      <c r="AE20" s="23" t="s">
        <v>265</v>
      </c>
      <c r="AF20" s="23" t="s">
        <v>97</v>
      </c>
      <c r="AG20" s="23" t="s">
        <v>97</v>
      </c>
      <c r="AH20" s="23" t="s">
        <v>266</v>
      </c>
      <c r="AI20" s="23" t="s">
        <v>265</v>
      </c>
      <c r="AJ20" s="23" t="s">
        <v>266</v>
      </c>
      <c r="AK20" s="23" t="s">
        <v>265</v>
      </c>
      <c r="AL20" s="23" t="s">
        <v>265</v>
      </c>
      <c r="AM20" s="23" t="s">
        <v>266</v>
      </c>
      <c r="AN20" s="23" t="s">
        <v>266</v>
      </c>
      <c r="AO20" s="23" t="s">
        <v>97</v>
      </c>
      <c r="AP20" s="23" t="s">
        <v>265</v>
      </c>
      <c r="AQ20" s="23" t="s">
        <v>266</v>
      </c>
      <c r="AR20" s="23" t="s">
        <v>97</v>
      </c>
      <c r="AS20" s="23" t="s">
        <v>265</v>
      </c>
      <c r="AT20" s="23" t="s">
        <v>97</v>
      </c>
      <c r="AU20" s="23" t="s">
        <v>265</v>
      </c>
      <c r="AV20" s="23" t="s">
        <v>266</v>
      </c>
      <c r="AW20" s="23" t="s">
        <v>265</v>
      </c>
      <c r="AX20" s="23" t="s">
        <v>265</v>
      </c>
      <c r="AY20" s="23" t="s">
        <v>97</v>
      </c>
      <c r="AZ20" s="23" t="s">
        <v>97</v>
      </c>
      <c r="BA20" s="23" t="s">
        <v>266</v>
      </c>
      <c r="BB20" s="23" t="s">
        <v>97</v>
      </c>
      <c r="BC20" s="23" t="s">
        <v>266</v>
      </c>
      <c r="BD20" s="23" t="s">
        <v>97</v>
      </c>
      <c r="BE20" s="23" t="s">
        <v>97</v>
      </c>
      <c r="BF20" s="23" t="s">
        <v>97</v>
      </c>
      <c r="BG20" s="23" t="s">
        <v>97</v>
      </c>
      <c r="BH20" s="23" t="s">
        <v>266</v>
      </c>
      <c r="BI20" s="23" t="s">
        <v>97</v>
      </c>
      <c r="BJ20" s="23" t="s">
        <v>265</v>
      </c>
      <c r="BK20" s="23" t="s">
        <v>265</v>
      </c>
      <c r="BL20" s="23" t="s">
        <v>97</v>
      </c>
      <c r="BM20" s="23" t="s">
        <v>265</v>
      </c>
      <c r="BN20" s="23" t="s">
        <v>97</v>
      </c>
      <c r="BO20" s="23" t="s">
        <v>266</v>
      </c>
      <c r="BP20" s="23" t="s">
        <v>97</v>
      </c>
      <c r="BQ20" s="23" t="s">
        <v>265</v>
      </c>
      <c r="BR20" s="23" t="s">
        <v>265</v>
      </c>
      <c r="BS20" s="23" t="s">
        <v>265</v>
      </c>
      <c r="BT20" s="23" t="s">
        <v>266</v>
      </c>
      <c r="BU20" s="23" t="s">
        <v>97</v>
      </c>
      <c r="BV20" s="23" t="s">
        <v>265</v>
      </c>
      <c r="BW20" s="23" t="s">
        <v>265</v>
      </c>
      <c r="BX20" s="23" t="s">
        <v>266</v>
      </c>
      <c r="BY20" s="163" t="s">
        <v>97</v>
      </c>
      <c r="BZ20" s="23" t="s">
        <v>265</v>
      </c>
      <c r="CA20" s="23" t="s">
        <v>97</v>
      </c>
      <c r="CB20" s="23" t="s">
        <v>265</v>
      </c>
      <c r="CC20" s="23" t="s">
        <v>97</v>
      </c>
      <c r="CD20" s="206" t="s">
        <v>266</v>
      </c>
    </row>
    <row r="21" spans="1:82" ht="18" x14ac:dyDescent="0.2">
      <c r="A21" s="114"/>
      <c r="B21" s="111"/>
      <c r="C21" s="110"/>
      <c r="D21" s="108" t="s">
        <v>45</v>
      </c>
      <c r="E21" s="16">
        <f t="shared" si="6"/>
        <v>5</v>
      </c>
      <c r="F21" s="16">
        <f t="shared" si="7"/>
        <v>15</v>
      </c>
      <c r="G21" s="23" t="s">
        <v>265</v>
      </c>
      <c r="H21" s="23" t="s">
        <v>265</v>
      </c>
      <c r="I21" s="23" t="s">
        <v>266</v>
      </c>
      <c r="J21" s="23" t="s">
        <v>265</v>
      </c>
      <c r="K21" s="23" t="s">
        <v>265</v>
      </c>
      <c r="L21" s="23" t="s">
        <v>97</v>
      </c>
      <c r="M21" s="23" t="s">
        <v>265</v>
      </c>
      <c r="N21" s="23" t="s">
        <v>265</v>
      </c>
      <c r="O21" s="23" t="s">
        <v>97</v>
      </c>
      <c r="P21" s="151" t="s">
        <v>266</v>
      </c>
      <c r="Q21" s="23" t="s">
        <v>266</v>
      </c>
      <c r="R21" s="23" t="s">
        <v>266</v>
      </c>
      <c r="S21" s="151" t="s">
        <v>266</v>
      </c>
      <c r="T21" s="23" t="s">
        <v>266</v>
      </c>
      <c r="U21" s="23" t="s">
        <v>265</v>
      </c>
      <c r="V21" s="23" t="s">
        <v>266</v>
      </c>
      <c r="W21" s="23" t="s">
        <v>266</v>
      </c>
      <c r="X21" s="23" t="s">
        <v>266</v>
      </c>
      <c r="Y21" s="23" t="s">
        <v>266</v>
      </c>
      <c r="Z21" s="23" t="s">
        <v>266</v>
      </c>
      <c r="AA21" s="23" t="s">
        <v>266</v>
      </c>
      <c r="AB21" s="23" t="s">
        <v>266</v>
      </c>
      <c r="AC21" s="23" t="s">
        <v>266</v>
      </c>
      <c r="AD21" s="23" t="s">
        <v>266</v>
      </c>
      <c r="AE21" s="23" t="s">
        <v>266</v>
      </c>
      <c r="AF21" s="23" t="s">
        <v>266</v>
      </c>
      <c r="AG21" s="23" t="s">
        <v>266</v>
      </c>
      <c r="AH21" s="23" t="s">
        <v>266</v>
      </c>
      <c r="AI21" s="23" t="s">
        <v>266</v>
      </c>
      <c r="AJ21" s="23" t="s">
        <v>266</v>
      </c>
      <c r="AK21" s="23" t="s">
        <v>266</v>
      </c>
      <c r="AL21" s="23" t="s">
        <v>266</v>
      </c>
      <c r="AM21" s="23" t="s">
        <v>266</v>
      </c>
      <c r="AN21" s="23" t="s">
        <v>266</v>
      </c>
      <c r="AO21" s="23" t="s">
        <v>266</v>
      </c>
      <c r="AP21" s="23" t="s">
        <v>266</v>
      </c>
      <c r="AQ21" s="23" t="s">
        <v>266</v>
      </c>
      <c r="AR21" s="23" t="s">
        <v>266</v>
      </c>
      <c r="AS21" s="23" t="s">
        <v>266</v>
      </c>
      <c r="AT21" s="23" t="s">
        <v>266</v>
      </c>
      <c r="AU21" s="23" t="s">
        <v>265</v>
      </c>
      <c r="AV21" s="23" t="s">
        <v>265</v>
      </c>
      <c r="AW21" s="23" t="s">
        <v>266</v>
      </c>
      <c r="AX21" s="23" t="s">
        <v>266</v>
      </c>
      <c r="AY21" s="23" t="s">
        <v>266</v>
      </c>
      <c r="AZ21" s="23" t="s">
        <v>266</v>
      </c>
      <c r="BA21" s="23" t="s">
        <v>97</v>
      </c>
      <c r="BB21" s="23" t="s">
        <v>266</v>
      </c>
      <c r="BC21" s="23" t="s">
        <v>266</v>
      </c>
      <c r="BD21" s="23" t="s">
        <v>97</v>
      </c>
      <c r="BE21" s="23" t="s">
        <v>266</v>
      </c>
      <c r="BF21" s="23" t="s">
        <v>266</v>
      </c>
      <c r="BG21" s="23" t="s">
        <v>266</v>
      </c>
      <c r="BH21" s="23" t="s">
        <v>265</v>
      </c>
      <c r="BI21" s="23" t="s">
        <v>266</v>
      </c>
      <c r="BJ21" s="23" t="s">
        <v>265</v>
      </c>
      <c r="BK21" s="23" t="s">
        <v>266</v>
      </c>
      <c r="BL21" s="23" t="s">
        <v>266</v>
      </c>
      <c r="BM21" s="23" t="s">
        <v>265</v>
      </c>
      <c r="BN21" s="23" t="s">
        <v>97</v>
      </c>
      <c r="BO21" s="23" t="s">
        <v>265</v>
      </c>
      <c r="BP21" s="23" t="s">
        <v>266</v>
      </c>
      <c r="BQ21" s="23" t="s">
        <v>265</v>
      </c>
      <c r="BR21" s="23" t="s">
        <v>265</v>
      </c>
      <c r="BS21" s="23" t="s">
        <v>266</v>
      </c>
      <c r="BT21" s="23" t="s">
        <v>266</v>
      </c>
      <c r="BU21" s="23" t="s">
        <v>266</v>
      </c>
      <c r="BV21" s="23" t="s">
        <v>266</v>
      </c>
      <c r="BW21" s="23" t="s">
        <v>266</v>
      </c>
      <c r="BX21" s="23" t="s">
        <v>266</v>
      </c>
      <c r="BY21" s="23" t="s">
        <v>266</v>
      </c>
      <c r="BZ21" s="23" t="s">
        <v>266</v>
      </c>
      <c r="CA21" s="23" t="s">
        <v>266</v>
      </c>
      <c r="CB21" s="23" t="s">
        <v>266</v>
      </c>
      <c r="CC21" s="23" t="s">
        <v>266</v>
      </c>
      <c r="CD21" s="206" t="s">
        <v>266</v>
      </c>
    </row>
    <row r="22" spans="1:82" ht="18" x14ac:dyDescent="0.2">
      <c r="A22" s="114"/>
      <c r="B22" s="111"/>
      <c r="C22" s="110"/>
      <c r="D22" s="108" t="s">
        <v>559</v>
      </c>
      <c r="E22" s="16">
        <f t="shared" ref="E22" si="8">COUNTIF(G22:CD22,"x")</f>
        <v>3</v>
      </c>
      <c r="F22" s="16">
        <f t="shared" ref="F22" si="9">COUNTIF(G22:CD22,"Si")</f>
        <v>1</v>
      </c>
      <c r="G22" s="23" t="s">
        <v>265</v>
      </c>
      <c r="H22" s="23" t="s">
        <v>266</v>
      </c>
      <c r="I22" s="23" t="s">
        <v>266</v>
      </c>
      <c r="J22" s="23" t="s">
        <v>266</v>
      </c>
      <c r="K22" s="23" t="s">
        <v>266</v>
      </c>
      <c r="L22" s="23" t="s">
        <v>266</v>
      </c>
      <c r="M22" s="23" t="s">
        <v>266</v>
      </c>
      <c r="N22" s="23" t="s">
        <v>266</v>
      </c>
      <c r="O22" s="23" t="s">
        <v>266</v>
      </c>
      <c r="P22" s="23" t="s">
        <v>266</v>
      </c>
      <c r="Q22" s="23" t="s">
        <v>266</v>
      </c>
      <c r="R22" s="23" t="s">
        <v>266</v>
      </c>
      <c r="S22" s="23" t="s">
        <v>266</v>
      </c>
      <c r="T22" s="23" t="s">
        <v>266</v>
      </c>
      <c r="U22" s="23" t="s">
        <v>266</v>
      </c>
      <c r="V22" s="23" t="s">
        <v>266</v>
      </c>
      <c r="W22" s="23" t="s">
        <v>266</v>
      </c>
      <c r="X22" s="23" t="s">
        <v>266</v>
      </c>
      <c r="Y22" s="23" t="s">
        <v>266</v>
      </c>
      <c r="Z22" s="23" t="s">
        <v>266</v>
      </c>
      <c r="AA22" s="23" t="s">
        <v>266</v>
      </c>
      <c r="AB22" s="23" t="s">
        <v>266</v>
      </c>
      <c r="AC22" s="23" t="s">
        <v>266</v>
      </c>
      <c r="AD22" s="23" t="s">
        <v>266</v>
      </c>
      <c r="AE22" s="23" t="s">
        <v>266</v>
      </c>
      <c r="AF22" s="23" t="s">
        <v>266</v>
      </c>
      <c r="AG22" s="23" t="s">
        <v>266</v>
      </c>
      <c r="AH22" s="23" t="s">
        <v>266</v>
      </c>
      <c r="AI22" s="23" t="s">
        <v>266</v>
      </c>
      <c r="AJ22" s="23" t="s">
        <v>266</v>
      </c>
      <c r="AK22" s="23" t="s">
        <v>266</v>
      </c>
      <c r="AL22" s="23" t="s">
        <v>266</v>
      </c>
      <c r="AM22" s="23" t="s">
        <v>266</v>
      </c>
      <c r="AN22" s="23" t="s">
        <v>266</v>
      </c>
      <c r="AO22" s="23" t="s">
        <v>266</v>
      </c>
      <c r="AP22" s="23" t="s">
        <v>266</v>
      </c>
      <c r="AQ22" s="23" t="s">
        <v>266</v>
      </c>
      <c r="AR22" s="23" t="s">
        <v>266</v>
      </c>
      <c r="AS22" s="23" t="s">
        <v>266</v>
      </c>
      <c r="AT22" s="23" t="s">
        <v>266</v>
      </c>
      <c r="AU22" s="23" t="s">
        <v>266</v>
      </c>
      <c r="AV22" s="23" t="s">
        <v>266</v>
      </c>
      <c r="AW22" s="23" t="s">
        <v>266</v>
      </c>
      <c r="AX22" s="23" t="s">
        <v>266</v>
      </c>
      <c r="AY22" s="23" t="s">
        <v>266</v>
      </c>
      <c r="AZ22" s="23" t="s">
        <v>266</v>
      </c>
      <c r="BA22" s="23" t="s">
        <v>97</v>
      </c>
      <c r="BB22" s="23" t="s">
        <v>97</v>
      </c>
      <c r="BC22" s="23" t="s">
        <v>266</v>
      </c>
      <c r="BD22" s="23" t="s">
        <v>266</v>
      </c>
      <c r="BE22" s="23" t="s">
        <v>266</v>
      </c>
      <c r="BF22" s="23" t="s">
        <v>266</v>
      </c>
      <c r="BG22" s="23" t="s">
        <v>266</v>
      </c>
      <c r="BH22" s="23" t="s">
        <v>266</v>
      </c>
      <c r="BI22" s="23" t="s">
        <v>266</v>
      </c>
      <c r="BJ22" s="23" t="s">
        <v>266</v>
      </c>
      <c r="BK22" s="23" t="s">
        <v>266</v>
      </c>
      <c r="BL22" s="23" t="s">
        <v>97</v>
      </c>
      <c r="BM22" s="23" t="s">
        <v>266</v>
      </c>
      <c r="BN22" s="23" t="s">
        <v>266</v>
      </c>
      <c r="BO22" s="23" t="s">
        <v>266</v>
      </c>
      <c r="BP22" s="23" t="s">
        <v>266</v>
      </c>
      <c r="BQ22" s="23" t="s">
        <v>266</v>
      </c>
      <c r="BR22" s="23" t="s">
        <v>266</v>
      </c>
      <c r="BS22" s="23" t="s">
        <v>266</v>
      </c>
      <c r="BT22" s="23" t="s">
        <v>266</v>
      </c>
      <c r="BU22" s="23" t="s">
        <v>266</v>
      </c>
      <c r="BV22" s="23" t="s">
        <v>266</v>
      </c>
      <c r="BW22" s="23" t="s">
        <v>266</v>
      </c>
      <c r="BX22" s="23" t="s">
        <v>266</v>
      </c>
      <c r="BY22" s="23" t="s">
        <v>266</v>
      </c>
      <c r="BZ22" s="23" t="s">
        <v>266</v>
      </c>
      <c r="CA22" s="23" t="s">
        <v>266</v>
      </c>
      <c r="CB22" s="23" t="s">
        <v>266</v>
      </c>
      <c r="CC22" s="23" t="s">
        <v>266</v>
      </c>
      <c r="CD22" s="206" t="s">
        <v>266</v>
      </c>
    </row>
    <row r="23" spans="1:82" ht="18" x14ac:dyDescent="0.2">
      <c r="A23" s="114"/>
      <c r="B23" s="111"/>
      <c r="C23" s="110"/>
      <c r="D23" s="108" t="s">
        <v>46</v>
      </c>
      <c r="E23" s="16">
        <f t="shared" si="6"/>
        <v>2</v>
      </c>
      <c r="F23" s="16">
        <f t="shared" si="7"/>
        <v>9</v>
      </c>
      <c r="G23" s="23" t="s">
        <v>265</v>
      </c>
      <c r="H23" s="23" t="s">
        <v>265</v>
      </c>
      <c r="I23" s="23" t="s">
        <v>266</v>
      </c>
      <c r="J23" s="23" t="s">
        <v>266</v>
      </c>
      <c r="K23" s="23" t="s">
        <v>265</v>
      </c>
      <c r="L23" s="23" t="s">
        <v>97</v>
      </c>
      <c r="M23" s="23" t="s">
        <v>266</v>
      </c>
      <c r="N23" s="23" t="s">
        <v>266</v>
      </c>
      <c r="O23" s="151" t="s">
        <v>266</v>
      </c>
      <c r="P23" s="23" t="s">
        <v>265</v>
      </c>
      <c r="Q23" s="23" t="s">
        <v>265</v>
      </c>
      <c r="R23" s="23" t="s">
        <v>97</v>
      </c>
      <c r="S23" s="162" t="s">
        <v>265</v>
      </c>
      <c r="T23" s="23" t="s">
        <v>266</v>
      </c>
      <c r="U23" s="23" t="s">
        <v>266</v>
      </c>
      <c r="V23" s="23" t="s">
        <v>265</v>
      </c>
      <c r="W23" s="23" t="s">
        <v>265</v>
      </c>
      <c r="X23" s="23" t="s">
        <v>266</v>
      </c>
      <c r="Y23" s="23" t="s">
        <v>266</v>
      </c>
      <c r="Z23" s="23" t="s">
        <v>266</v>
      </c>
      <c r="AA23" s="23" t="s">
        <v>266</v>
      </c>
      <c r="AB23" s="23" t="s">
        <v>266</v>
      </c>
      <c r="AC23" s="23" t="s">
        <v>266</v>
      </c>
      <c r="AD23" s="23" t="s">
        <v>266</v>
      </c>
      <c r="AE23" s="23" t="s">
        <v>266</v>
      </c>
      <c r="AF23" s="23" t="s">
        <v>266</v>
      </c>
      <c r="AG23" s="23" t="s">
        <v>266</v>
      </c>
      <c r="AH23" s="23" t="s">
        <v>266</v>
      </c>
      <c r="AI23" s="23" t="s">
        <v>265</v>
      </c>
      <c r="AJ23" s="23" t="s">
        <v>266</v>
      </c>
      <c r="AK23" s="23" t="s">
        <v>266</v>
      </c>
      <c r="AL23" s="23" t="s">
        <v>266</v>
      </c>
      <c r="AM23" s="23" t="s">
        <v>266</v>
      </c>
      <c r="AN23" s="23" t="s">
        <v>266</v>
      </c>
      <c r="AO23" s="23" t="s">
        <v>266</v>
      </c>
      <c r="AP23" s="23" t="s">
        <v>266</v>
      </c>
      <c r="AQ23" s="23" t="s">
        <v>266</v>
      </c>
      <c r="AR23" s="23" t="s">
        <v>266</v>
      </c>
      <c r="AS23" s="23" t="s">
        <v>266</v>
      </c>
      <c r="AT23" s="23" t="s">
        <v>266</v>
      </c>
      <c r="AU23" s="23" t="s">
        <v>266</v>
      </c>
      <c r="AV23" s="23" t="s">
        <v>266</v>
      </c>
      <c r="AW23" s="23" t="s">
        <v>266</v>
      </c>
      <c r="AX23" s="23" t="s">
        <v>266</v>
      </c>
      <c r="AY23" s="23" t="s">
        <v>266</v>
      </c>
      <c r="AZ23" s="23" t="s">
        <v>266</v>
      </c>
      <c r="BA23" s="23" t="s">
        <v>266</v>
      </c>
      <c r="BB23" s="23" t="s">
        <v>266</v>
      </c>
      <c r="BC23" s="23" t="s">
        <v>266</v>
      </c>
      <c r="BD23" s="23" t="s">
        <v>266</v>
      </c>
      <c r="BE23" s="23" t="s">
        <v>266</v>
      </c>
      <c r="BF23" s="23" t="s">
        <v>266</v>
      </c>
      <c r="BG23" s="23" t="s">
        <v>266</v>
      </c>
      <c r="BH23" s="23" t="s">
        <v>266</v>
      </c>
      <c r="BI23" s="23" t="s">
        <v>266</v>
      </c>
      <c r="BJ23" s="23" t="s">
        <v>266</v>
      </c>
      <c r="BK23" s="23" t="s">
        <v>266</v>
      </c>
      <c r="BL23" s="23" t="s">
        <v>266</v>
      </c>
      <c r="BM23" s="23" t="s">
        <v>266</v>
      </c>
      <c r="BN23" s="23" t="s">
        <v>266</v>
      </c>
      <c r="BO23" s="23" t="s">
        <v>266</v>
      </c>
      <c r="BP23" s="23" t="s">
        <v>266</v>
      </c>
      <c r="BQ23" s="23" t="s">
        <v>266</v>
      </c>
      <c r="BR23" s="23" t="s">
        <v>266</v>
      </c>
      <c r="BS23" s="23" t="s">
        <v>266</v>
      </c>
      <c r="BT23" s="23" t="s">
        <v>266</v>
      </c>
      <c r="BU23" s="23" t="s">
        <v>266</v>
      </c>
      <c r="BV23" s="23" t="s">
        <v>266</v>
      </c>
      <c r="BW23" s="23" t="s">
        <v>266</v>
      </c>
      <c r="BX23" s="23" t="s">
        <v>266</v>
      </c>
      <c r="BY23" s="23" t="s">
        <v>266</v>
      </c>
      <c r="BZ23" s="23" t="s">
        <v>266</v>
      </c>
      <c r="CA23" s="23" t="s">
        <v>266</v>
      </c>
      <c r="CB23" s="23" t="s">
        <v>266</v>
      </c>
      <c r="CC23" s="23" t="s">
        <v>266</v>
      </c>
      <c r="CD23" s="206" t="s">
        <v>266</v>
      </c>
    </row>
    <row r="24" spans="1:82" ht="18" x14ac:dyDescent="0.2">
      <c r="A24" s="114"/>
      <c r="B24" s="111"/>
      <c r="C24" s="110"/>
      <c r="D24" s="108" t="s">
        <v>357</v>
      </c>
      <c r="E24" s="16">
        <f t="shared" ref="E24" si="10">COUNTIF(G24:CD24,"x")</f>
        <v>23</v>
      </c>
      <c r="F24" s="16">
        <f t="shared" ref="F24" si="11">COUNTIF(G24:CD24,"Si")</f>
        <v>32</v>
      </c>
      <c r="G24" s="23" t="s">
        <v>266</v>
      </c>
      <c r="H24" s="23" t="s">
        <v>266</v>
      </c>
      <c r="I24" s="23" t="s">
        <v>265</v>
      </c>
      <c r="J24" s="23" t="s">
        <v>266</v>
      </c>
      <c r="K24" s="23" t="s">
        <v>265</v>
      </c>
      <c r="L24" s="23" t="s">
        <v>97</v>
      </c>
      <c r="M24" s="23" t="s">
        <v>265</v>
      </c>
      <c r="N24" s="23" t="s">
        <v>265</v>
      </c>
      <c r="O24" s="23" t="s">
        <v>97</v>
      </c>
      <c r="P24" s="23" t="s">
        <v>265</v>
      </c>
      <c r="Q24" s="23" t="s">
        <v>265</v>
      </c>
      <c r="R24" s="23" t="s">
        <v>97</v>
      </c>
      <c r="S24" s="162" t="s">
        <v>265</v>
      </c>
      <c r="T24" s="23" t="s">
        <v>265</v>
      </c>
      <c r="U24" s="23" t="s">
        <v>265</v>
      </c>
      <c r="V24" s="23" t="s">
        <v>265</v>
      </c>
      <c r="W24" s="23" t="s">
        <v>265</v>
      </c>
      <c r="X24" s="23" t="s">
        <v>265</v>
      </c>
      <c r="Y24" s="23" t="s">
        <v>97</v>
      </c>
      <c r="Z24" s="23" t="s">
        <v>265</v>
      </c>
      <c r="AA24" s="23" t="s">
        <v>97</v>
      </c>
      <c r="AB24" s="23" t="s">
        <v>97</v>
      </c>
      <c r="AC24" s="23" t="s">
        <v>97</v>
      </c>
      <c r="AD24" s="163" t="s">
        <v>97</v>
      </c>
      <c r="AE24" s="23" t="s">
        <v>265</v>
      </c>
      <c r="AF24" s="23" t="s">
        <v>266</v>
      </c>
      <c r="AG24" s="23" t="s">
        <v>97</v>
      </c>
      <c r="AH24" s="23" t="s">
        <v>266</v>
      </c>
      <c r="AI24" s="23" t="s">
        <v>266</v>
      </c>
      <c r="AJ24" s="23" t="s">
        <v>265</v>
      </c>
      <c r="AK24" s="23" t="s">
        <v>265</v>
      </c>
      <c r="AL24" s="23" t="s">
        <v>265</v>
      </c>
      <c r="AM24" s="23" t="s">
        <v>265</v>
      </c>
      <c r="AN24" s="23" t="s">
        <v>266</v>
      </c>
      <c r="AO24" s="23" t="s">
        <v>97</v>
      </c>
      <c r="AP24" s="23" t="s">
        <v>266</v>
      </c>
      <c r="AQ24" s="23" t="s">
        <v>265</v>
      </c>
      <c r="AR24" s="23" t="s">
        <v>97</v>
      </c>
      <c r="AS24" s="23" t="s">
        <v>265</v>
      </c>
      <c r="AT24" s="23" t="s">
        <v>266</v>
      </c>
      <c r="AU24" s="23" t="s">
        <v>265</v>
      </c>
      <c r="AV24" s="23" t="s">
        <v>266</v>
      </c>
      <c r="AW24" s="23" t="s">
        <v>266</v>
      </c>
      <c r="AX24" s="23" t="s">
        <v>266</v>
      </c>
      <c r="AY24" s="23" t="s">
        <v>266</v>
      </c>
      <c r="AZ24" s="23" t="s">
        <v>97</v>
      </c>
      <c r="BA24" s="23" t="s">
        <v>97</v>
      </c>
      <c r="BB24" s="23" t="s">
        <v>97</v>
      </c>
      <c r="BC24" s="23" t="s">
        <v>266</v>
      </c>
      <c r="BD24" s="23" t="s">
        <v>97</v>
      </c>
      <c r="BE24" s="23" t="s">
        <v>266</v>
      </c>
      <c r="BF24" s="23" t="s">
        <v>266</v>
      </c>
      <c r="BG24" s="23" t="s">
        <v>97</v>
      </c>
      <c r="BH24" s="23" t="s">
        <v>265</v>
      </c>
      <c r="BI24" s="23" t="s">
        <v>97</v>
      </c>
      <c r="BJ24" s="23" t="s">
        <v>265</v>
      </c>
      <c r="BK24" s="23" t="s">
        <v>266</v>
      </c>
      <c r="BL24" s="23" t="s">
        <v>266</v>
      </c>
      <c r="BM24" s="23" t="s">
        <v>266</v>
      </c>
      <c r="BN24" s="23" t="s">
        <v>97</v>
      </c>
      <c r="BO24" s="23" t="s">
        <v>265</v>
      </c>
      <c r="BP24" s="23" t="s">
        <v>97</v>
      </c>
      <c r="BQ24" s="23" t="s">
        <v>265</v>
      </c>
      <c r="BR24" s="191" t="s">
        <v>265</v>
      </c>
      <c r="BS24" s="191" t="s">
        <v>265</v>
      </c>
      <c r="BT24" s="191" t="s">
        <v>265</v>
      </c>
      <c r="BU24" s="23" t="s">
        <v>97</v>
      </c>
      <c r="BV24" s="23" t="s">
        <v>265</v>
      </c>
      <c r="BW24" s="23" t="s">
        <v>265</v>
      </c>
      <c r="BX24" s="23" t="s">
        <v>266</v>
      </c>
      <c r="BY24" s="163" t="s">
        <v>97</v>
      </c>
      <c r="BZ24" s="23" t="s">
        <v>265</v>
      </c>
      <c r="CA24" s="23" t="s">
        <v>97</v>
      </c>
      <c r="CB24" s="23" t="s">
        <v>265</v>
      </c>
      <c r="CC24" s="23" t="s">
        <v>97</v>
      </c>
      <c r="CD24" s="206" t="s">
        <v>266</v>
      </c>
    </row>
    <row r="25" spans="1:82" ht="18" x14ac:dyDescent="0.2">
      <c r="A25" s="114"/>
      <c r="B25" s="111"/>
      <c r="C25" s="110"/>
      <c r="D25" s="108" t="s">
        <v>289</v>
      </c>
      <c r="E25" s="16">
        <f t="shared" si="6"/>
        <v>25</v>
      </c>
      <c r="F25" s="16">
        <f t="shared" si="7"/>
        <v>36</v>
      </c>
      <c r="G25" s="23" t="s">
        <v>265</v>
      </c>
      <c r="H25" s="23" t="s">
        <v>265</v>
      </c>
      <c r="I25" s="23" t="s">
        <v>265</v>
      </c>
      <c r="J25" s="23" t="s">
        <v>265</v>
      </c>
      <c r="K25" s="23" t="s">
        <v>265</v>
      </c>
      <c r="L25" s="23" t="s">
        <v>97</v>
      </c>
      <c r="M25" s="23" t="s">
        <v>265</v>
      </c>
      <c r="N25" s="23" t="s">
        <v>265</v>
      </c>
      <c r="O25" s="23" t="s">
        <v>97</v>
      </c>
      <c r="P25" s="151" t="s">
        <v>266</v>
      </c>
      <c r="Q25" s="23" t="s">
        <v>265</v>
      </c>
      <c r="R25" s="23" t="s">
        <v>266</v>
      </c>
      <c r="S25" s="162" t="s">
        <v>265</v>
      </c>
      <c r="T25" s="23" t="s">
        <v>265</v>
      </c>
      <c r="U25" s="23" t="s">
        <v>265</v>
      </c>
      <c r="V25" s="23" t="s">
        <v>265</v>
      </c>
      <c r="W25" s="23" t="s">
        <v>265</v>
      </c>
      <c r="X25" s="23" t="s">
        <v>265</v>
      </c>
      <c r="Y25" s="23" t="s">
        <v>97</v>
      </c>
      <c r="Z25" s="23" t="s">
        <v>265</v>
      </c>
      <c r="AA25" s="23" t="s">
        <v>97</v>
      </c>
      <c r="AB25" s="23" t="s">
        <v>97</v>
      </c>
      <c r="AC25" s="23" t="s">
        <v>97</v>
      </c>
      <c r="AD25" s="163" t="s">
        <v>97</v>
      </c>
      <c r="AE25" s="23" t="s">
        <v>265</v>
      </c>
      <c r="AF25" s="23" t="s">
        <v>97</v>
      </c>
      <c r="AG25" s="23" t="s">
        <v>97</v>
      </c>
      <c r="AH25" s="23" t="s">
        <v>265</v>
      </c>
      <c r="AI25" s="23" t="s">
        <v>265</v>
      </c>
      <c r="AJ25" s="23" t="s">
        <v>265</v>
      </c>
      <c r="AK25" s="23" t="s">
        <v>265</v>
      </c>
      <c r="AL25" s="23" t="s">
        <v>265</v>
      </c>
      <c r="AM25" s="23" t="s">
        <v>265</v>
      </c>
      <c r="AN25" s="23" t="s">
        <v>265</v>
      </c>
      <c r="AO25" s="23" t="s">
        <v>266</v>
      </c>
      <c r="AP25" s="23" t="s">
        <v>266</v>
      </c>
      <c r="AQ25" s="23" t="s">
        <v>265</v>
      </c>
      <c r="AR25" s="23" t="s">
        <v>266</v>
      </c>
      <c r="AS25" s="23" t="s">
        <v>265</v>
      </c>
      <c r="AT25" s="23" t="s">
        <v>97</v>
      </c>
      <c r="AU25" s="23" t="s">
        <v>265</v>
      </c>
      <c r="AV25" s="23" t="s">
        <v>265</v>
      </c>
      <c r="AW25" s="23" t="s">
        <v>266</v>
      </c>
      <c r="AX25" s="23" t="s">
        <v>266</v>
      </c>
      <c r="AY25" s="23" t="s">
        <v>97</v>
      </c>
      <c r="AZ25" s="23" t="s">
        <v>97</v>
      </c>
      <c r="BA25" s="23" t="s">
        <v>97</v>
      </c>
      <c r="BB25" s="23" t="s">
        <v>97</v>
      </c>
      <c r="BC25" s="23" t="s">
        <v>266</v>
      </c>
      <c r="BD25" s="23" t="s">
        <v>97</v>
      </c>
      <c r="BE25" s="23" t="s">
        <v>97</v>
      </c>
      <c r="BF25" s="23" t="s">
        <v>97</v>
      </c>
      <c r="BG25" s="23" t="s">
        <v>97</v>
      </c>
      <c r="BH25" s="23" t="s">
        <v>265</v>
      </c>
      <c r="BI25" s="23" t="s">
        <v>97</v>
      </c>
      <c r="BJ25" s="23" t="s">
        <v>266</v>
      </c>
      <c r="BK25" s="23" t="s">
        <v>266</v>
      </c>
      <c r="BL25" s="23" t="s">
        <v>97</v>
      </c>
      <c r="BM25" s="23" t="s">
        <v>265</v>
      </c>
      <c r="BN25" s="23" t="s">
        <v>97</v>
      </c>
      <c r="BO25" s="23" t="s">
        <v>265</v>
      </c>
      <c r="BP25" s="23" t="s">
        <v>266</v>
      </c>
      <c r="BQ25" s="23" t="s">
        <v>265</v>
      </c>
      <c r="BR25" s="23" t="s">
        <v>265</v>
      </c>
      <c r="BS25" s="23" t="s">
        <v>265</v>
      </c>
      <c r="BT25" s="23" t="s">
        <v>266</v>
      </c>
      <c r="BU25" s="23" t="s">
        <v>97</v>
      </c>
      <c r="BV25" s="23" t="s">
        <v>265</v>
      </c>
      <c r="BW25" s="23" t="s">
        <v>265</v>
      </c>
      <c r="BX25" s="23" t="s">
        <v>266</v>
      </c>
      <c r="BY25" s="163" t="s">
        <v>97</v>
      </c>
      <c r="BZ25" s="23" t="s">
        <v>265</v>
      </c>
      <c r="CA25" s="23" t="s">
        <v>97</v>
      </c>
      <c r="CB25" s="23" t="s">
        <v>266</v>
      </c>
      <c r="CC25" s="23" t="s">
        <v>97</v>
      </c>
      <c r="CD25" s="206" t="s">
        <v>266</v>
      </c>
    </row>
    <row r="26" spans="1:82" ht="18" x14ac:dyDescent="0.2">
      <c r="A26" s="114"/>
      <c r="B26" s="111"/>
      <c r="C26" s="110"/>
      <c r="D26" s="108" t="s">
        <v>286</v>
      </c>
      <c r="E26" s="16">
        <f t="shared" si="6"/>
        <v>25</v>
      </c>
      <c r="F26" s="16">
        <f t="shared" si="7"/>
        <v>27</v>
      </c>
      <c r="G26" s="23" t="s">
        <v>266</v>
      </c>
      <c r="H26" s="23" t="s">
        <v>266</v>
      </c>
      <c r="I26" s="23" t="s">
        <v>266</v>
      </c>
      <c r="J26" s="23" t="s">
        <v>266</v>
      </c>
      <c r="K26" s="23" t="s">
        <v>266</v>
      </c>
      <c r="L26" s="23" t="s">
        <v>266</v>
      </c>
      <c r="M26" s="23" t="s">
        <v>265</v>
      </c>
      <c r="N26" s="23" t="s">
        <v>266</v>
      </c>
      <c r="O26" s="23" t="s">
        <v>97</v>
      </c>
      <c r="P26" s="23" t="s">
        <v>265</v>
      </c>
      <c r="Q26" s="23" t="s">
        <v>266</v>
      </c>
      <c r="R26" s="23" t="s">
        <v>266</v>
      </c>
      <c r="S26" s="162" t="s">
        <v>265</v>
      </c>
      <c r="T26" s="23" t="s">
        <v>266</v>
      </c>
      <c r="U26" s="23" t="s">
        <v>265</v>
      </c>
      <c r="V26" s="23" t="s">
        <v>266</v>
      </c>
      <c r="W26" s="23" t="s">
        <v>265</v>
      </c>
      <c r="X26" s="23" t="s">
        <v>265</v>
      </c>
      <c r="Y26" s="23" t="s">
        <v>97</v>
      </c>
      <c r="Z26" s="23" t="s">
        <v>265</v>
      </c>
      <c r="AA26" s="23" t="s">
        <v>97</v>
      </c>
      <c r="AB26" s="23" t="s">
        <v>97</v>
      </c>
      <c r="AC26" s="23" t="s">
        <v>97</v>
      </c>
      <c r="AD26" s="163" t="s">
        <v>97</v>
      </c>
      <c r="AE26" s="23" t="s">
        <v>266</v>
      </c>
      <c r="AF26" s="23" t="s">
        <v>97</v>
      </c>
      <c r="AG26" s="23" t="s">
        <v>97</v>
      </c>
      <c r="AH26" s="23" t="s">
        <v>266</v>
      </c>
      <c r="AI26" s="23" t="s">
        <v>266</v>
      </c>
      <c r="AJ26" s="23" t="s">
        <v>266</v>
      </c>
      <c r="AK26" s="23" t="s">
        <v>265</v>
      </c>
      <c r="AL26" s="23" t="s">
        <v>265</v>
      </c>
      <c r="AM26" s="23" t="s">
        <v>265</v>
      </c>
      <c r="AN26" s="23" t="s">
        <v>265</v>
      </c>
      <c r="AO26" s="23" t="s">
        <v>97</v>
      </c>
      <c r="AP26" s="23" t="s">
        <v>265</v>
      </c>
      <c r="AQ26" s="23" t="s">
        <v>266</v>
      </c>
      <c r="AR26" s="23" t="s">
        <v>97</v>
      </c>
      <c r="AS26" s="23" t="s">
        <v>265</v>
      </c>
      <c r="AT26" s="23" t="s">
        <v>97</v>
      </c>
      <c r="AU26" s="23" t="s">
        <v>265</v>
      </c>
      <c r="AV26" s="23" t="s">
        <v>265</v>
      </c>
      <c r="AW26" s="23" t="s">
        <v>266</v>
      </c>
      <c r="AX26" s="23" t="s">
        <v>265</v>
      </c>
      <c r="AY26" s="23" t="s">
        <v>97</v>
      </c>
      <c r="AZ26" s="23" t="s">
        <v>97</v>
      </c>
      <c r="BA26" s="23" t="s">
        <v>97</v>
      </c>
      <c r="BB26" s="23" t="s">
        <v>97</v>
      </c>
      <c r="BC26" s="23" t="s">
        <v>265</v>
      </c>
      <c r="BD26" s="23" t="s">
        <v>97</v>
      </c>
      <c r="BE26" s="23" t="s">
        <v>97</v>
      </c>
      <c r="BF26" s="23" t="s">
        <v>97</v>
      </c>
      <c r="BG26" s="23" t="s">
        <v>97</v>
      </c>
      <c r="BH26" s="23" t="s">
        <v>265</v>
      </c>
      <c r="BI26" s="23" t="s">
        <v>97</v>
      </c>
      <c r="BJ26" s="23" t="s">
        <v>266</v>
      </c>
      <c r="BK26" s="23" t="s">
        <v>265</v>
      </c>
      <c r="BL26" s="23" t="s">
        <v>97</v>
      </c>
      <c r="BM26" s="23" t="s">
        <v>265</v>
      </c>
      <c r="BN26" s="23" t="s">
        <v>266</v>
      </c>
      <c r="BO26" s="23" t="s">
        <v>265</v>
      </c>
      <c r="BP26" s="23" t="s">
        <v>266</v>
      </c>
      <c r="BQ26" s="23" t="s">
        <v>265</v>
      </c>
      <c r="BR26" s="23" t="s">
        <v>265</v>
      </c>
      <c r="BS26" s="23" t="s">
        <v>265</v>
      </c>
      <c r="BT26" s="23" t="s">
        <v>266</v>
      </c>
      <c r="BU26" s="23" t="s">
        <v>97</v>
      </c>
      <c r="BV26" s="23" t="s">
        <v>265</v>
      </c>
      <c r="BW26" s="23" t="s">
        <v>266</v>
      </c>
      <c r="BX26" s="23" t="s">
        <v>266</v>
      </c>
      <c r="BY26" s="163" t="s">
        <v>97</v>
      </c>
      <c r="BZ26" s="23" t="s">
        <v>265</v>
      </c>
      <c r="CA26" s="23" t="s">
        <v>97</v>
      </c>
      <c r="CB26" s="23" t="s">
        <v>265</v>
      </c>
      <c r="CC26" s="23" t="s">
        <v>97</v>
      </c>
      <c r="CD26" s="206" t="s">
        <v>266</v>
      </c>
    </row>
    <row r="27" spans="1:82" ht="18" x14ac:dyDescent="0.2">
      <c r="A27" s="114"/>
      <c r="B27" s="111"/>
      <c r="C27" s="110"/>
      <c r="D27" s="108" t="s">
        <v>70</v>
      </c>
      <c r="E27" s="16">
        <f t="shared" si="6"/>
        <v>21</v>
      </c>
      <c r="F27" s="16">
        <f t="shared" si="7"/>
        <v>37</v>
      </c>
      <c r="G27" s="23" t="s">
        <v>265</v>
      </c>
      <c r="H27" s="23" t="s">
        <v>265</v>
      </c>
      <c r="I27" s="23" t="s">
        <v>265</v>
      </c>
      <c r="J27" s="23" t="s">
        <v>265</v>
      </c>
      <c r="K27" s="23" t="s">
        <v>265</v>
      </c>
      <c r="L27" s="23" t="s">
        <v>266</v>
      </c>
      <c r="M27" s="23" t="s">
        <v>265</v>
      </c>
      <c r="N27" s="23" t="s">
        <v>265</v>
      </c>
      <c r="O27" s="23" t="s">
        <v>97</v>
      </c>
      <c r="P27" s="151" t="s">
        <v>266</v>
      </c>
      <c r="Q27" s="23" t="s">
        <v>265</v>
      </c>
      <c r="R27" s="23" t="s">
        <v>97</v>
      </c>
      <c r="S27" s="162" t="s">
        <v>265</v>
      </c>
      <c r="T27" s="23" t="s">
        <v>265</v>
      </c>
      <c r="U27" s="23" t="s">
        <v>265</v>
      </c>
      <c r="V27" s="23" t="s">
        <v>265</v>
      </c>
      <c r="W27" s="23" t="s">
        <v>265</v>
      </c>
      <c r="X27" s="23" t="s">
        <v>265</v>
      </c>
      <c r="Y27" s="23" t="s">
        <v>97</v>
      </c>
      <c r="Z27" s="23" t="s">
        <v>265</v>
      </c>
      <c r="AA27" s="23" t="s">
        <v>97</v>
      </c>
      <c r="AB27" s="23" t="s">
        <v>97</v>
      </c>
      <c r="AC27" s="23" t="s">
        <v>266</v>
      </c>
      <c r="AD27" s="163" t="s">
        <v>97</v>
      </c>
      <c r="AE27" s="23" t="s">
        <v>265</v>
      </c>
      <c r="AF27" s="23" t="s">
        <v>97</v>
      </c>
      <c r="AG27" s="23" t="s">
        <v>97</v>
      </c>
      <c r="AH27" s="23" t="s">
        <v>265</v>
      </c>
      <c r="AI27" s="23" t="s">
        <v>265</v>
      </c>
      <c r="AJ27" s="23" t="s">
        <v>265</v>
      </c>
      <c r="AK27" s="23" t="s">
        <v>265</v>
      </c>
      <c r="AL27" s="23" t="s">
        <v>265</v>
      </c>
      <c r="AM27" s="23" t="s">
        <v>265</v>
      </c>
      <c r="AN27" s="23" t="s">
        <v>265</v>
      </c>
      <c r="AO27" s="23" t="s">
        <v>97</v>
      </c>
      <c r="AP27" s="23" t="s">
        <v>265</v>
      </c>
      <c r="AQ27" s="23" t="s">
        <v>265</v>
      </c>
      <c r="AR27" s="23" t="s">
        <v>97</v>
      </c>
      <c r="AS27" s="23" t="s">
        <v>265</v>
      </c>
      <c r="AT27" s="23" t="s">
        <v>97</v>
      </c>
      <c r="AU27" s="23" t="s">
        <v>266</v>
      </c>
      <c r="AV27" s="23" t="s">
        <v>266</v>
      </c>
      <c r="AW27" s="23" t="s">
        <v>265</v>
      </c>
      <c r="AX27" s="23" t="s">
        <v>265</v>
      </c>
      <c r="AY27" s="23" t="s">
        <v>97</v>
      </c>
      <c r="AZ27" s="23" t="s">
        <v>266</v>
      </c>
      <c r="BA27" s="23" t="s">
        <v>266</v>
      </c>
      <c r="BB27" s="23" t="s">
        <v>266</v>
      </c>
      <c r="BC27" s="23" t="s">
        <v>266</v>
      </c>
      <c r="BD27" s="23" t="s">
        <v>266</v>
      </c>
      <c r="BE27" s="23" t="s">
        <v>97</v>
      </c>
      <c r="BF27" s="23" t="s">
        <v>266</v>
      </c>
      <c r="BG27" s="23" t="s">
        <v>97</v>
      </c>
      <c r="BH27" s="23" t="s">
        <v>266</v>
      </c>
      <c r="BI27" s="23" t="s">
        <v>266</v>
      </c>
      <c r="BJ27" s="23" t="s">
        <v>266</v>
      </c>
      <c r="BK27" s="23" t="s">
        <v>266</v>
      </c>
      <c r="BL27" s="23" t="s">
        <v>97</v>
      </c>
      <c r="BM27" s="23" t="s">
        <v>265</v>
      </c>
      <c r="BN27" s="23" t="s">
        <v>97</v>
      </c>
      <c r="BO27" s="23" t="s">
        <v>265</v>
      </c>
      <c r="BP27" s="23" t="s">
        <v>97</v>
      </c>
      <c r="BQ27" s="23" t="s">
        <v>265</v>
      </c>
      <c r="BR27" s="23" t="s">
        <v>265</v>
      </c>
      <c r="BS27" s="23" t="s">
        <v>265</v>
      </c>
      <c r="BT27" s="23" t="s">
        <v>265</v>
      </c>
      <c r="BU27" s="23" t="s">
        <v>97</v>
      </c>
      <c r="BV27" s="23" t="s">
        <v>265</v>
      </c>
      <c r="BW27" s="23" t="s">
        <v>265</v>
      </c>
      <c r="BX27" s="23" t="s">
        <v>266</v>
      </c>
      <c r="BY27" s="163" t="s">
        <v>97</v>
      </c>
      <c r="BZ27" s="23" t="s">
        <v>265</v>
      </c>
      <c r="CA27" s="23" t="s">
        <v>97</v>
      </c>
      <c r="CB27" s="23" t="s">
        <v>266</v>
      </c>
      <c r="CC27" s="23" t="s">
        <v>97</v>
      </c>
      <c r="CD27" s="206" t="s">
        <v>266</v>
      </c>
    </row>
    <row r="28" spans="1:82" ht="18" x14ac:dyDescent="0.2">
      <c r="A28" s="114"/>
      <c r="B28" s="111"/>
      <c r="C28" s="110"/>
      <c r="D28" s="108" t="s">
        <v>50</v>
      </c>
      <c r="E28" s="16">
        <f t="shared" si="6"/>
        <v>10</v>
      </c>
      <c r="F28" s="16">
        <f t="shared" si="7"/>
        <v>17</v>
      </c>
      <c r="G28" s="23" t="s">
        <v>265</v>
      </c>
      <c r="H28" s="23" t="s">
        <v>266</v>
      </c>
      <c r="I28" s="23" t="s">
        <v>266</v>
      </c>
      <c r="J28" s="23" t="s">
        <v>266</v>
      </c>
      <c r="K28" s="23" t="s">
        <v>265</v>
      </c>
      <c r="L28" s="23" t="s">
        <v>97</v>
      </c>
      <c r="M28" s="23" t="s">
        <v>265</v>
      </c>
      <c r="N28" s="23" t="s">
        <v>266</v>
      </c>
      <c r="O28" s="151" t="s">
        <v>266</v>
      </c>
      <c r="P28" s="23" t="s">
        <v>265</v>
      </c>
      <c r="Q28" s="23" t="s">
        <v>265</v>
      </c>
      <c r="R28" s="23" t="s">
        <v>97</v>
      </c>
      <c r="S28" s="151" t="s">
        <v>266</v>
      </c>
      <c r="T28" s="23" t="s">
        <v>266</v>
      </c>
      <c r="U28" s="23" t="s">
        <v>265</v>
      </c>
      <c r="V28" s="23" t="s">
        <v>265</v>
      </c>
      <c r="W28" s="23" t="s">
        <v>266</v>
      </c>
      <c r="X28" s="23" t="s">
        <v>265</v>
      </c>
      <c r="Y28" s="23" t="s">
        <v>97</v>
      </c>
      <c r="Z28" s="23" t="s">
        <v>266</v>
      </c>
      <c r="AA28" s="23" t="s">
        <v>266</v>
      </c>
      <c r="AB28" s="23" t="s">
        <v>266</v>
      </c>
      <c r="AC28" s="23" t="s">
        <v>266</v>
      </c>
      <c r="AD28" s="23" t="s">
        <v>266</v>
      </c>
      <c r="AE28" s="23" t="s">
        <v>266</v>
      </c>
      <c r="AF28" s="23" t="s">
        <v>266</v>
      </c>
      <c r="AG28" s="23" t="s">
        <v>97</v>
      </c>
      <c r="AH28" s="23" t="s">
        <v>265</v>
      </c>
      <c r="AI28" s="23" t="s">
        <v>266</v>
      </c>
      <c r="AJ28" s="23" t="s">
        <v>266</v>
      </c>
      <c r="AK28" s="23" t="s">
        <v>265</v>
      </c>
      <c r="AL28" s="23" t="s">
        <v>265</v>
      </c>
      <c r="AM28" s="23" t="s">
        <v>265</v>
      </c>
      <c r="AN28" s="23" t="s">
        <v>266</v>
      </c>
      <c r="AO28" s="23" t="s">
        <v>97</v>
      </c>
      <c r="AP28" s="23" t="s">
        <v>266</v>
      </c>
      <c r="AQ28" s="23" t="s">
        <v>265</v>
      </c>
      <c r="AR28" s="23" t="s">
        <v>266</v>
      </c>
      <c r="AS28" s="23" t="s">
        <v>266</v>
      </c>
      <c r="AT28" s="23" t="s">
        <v>97</v>
      </c>
      <c r="AU28" s="23" t="s">
        <v>266</v>
      </c>
      <c r="AV28" s="23" t="s">
        <v>266</v>
      </c>
      <c r="AW28" s="23" t="s">
        <v>266</v>
      </c>
      <c r="AX28" s="23" t="s">
        <v>265</v>
      </c>
      <c r="AY28" s="23" t="s">
        <v>97</v>
      </c>
      <c r="AZ28" s="23" t="s">
        <v>266</v>
      </c>
      <c r="BA28" s="23" t="s">
        <v>266</v>
      </c>
      <c r="BB28" s="23" t="s">
        <v>266</v>
      </c>
      <c r="BC28" s="23" t="s">
        <v>266</v>
      </c>
      <c r="BD28" s="23" t="s">
        <v>266</v>
      </c>
      <c r="BE28" s="23" t="s">
        <v>266</v>
      </c>
      <c r="BF28" s="23" t="s">
        <v>266</v>
      </c>
      <c r="BG28" s="23" t="s">
        <v>266</v>
      </c>
      <c r="BH28" s="23" t="s">
        <v>266</v>
      </c>
      <c r="BI28" s="23" t="s">
        <v>266</v>
      </c>
      <c r="BJ28" s="23" t="s">
        <v>265</v>
      </c>
      <c r="BK28" s="23" t="s">
        <v>265</v>
      </c>
      <c r="BL28" s="23" t="s">
        <v>97</v>
      </c>
      <c r="BM28" s="23" t="s">
        <v>266</v>
      </c>
      <c r="BN28" s="23" t="s">
        <v>266</v>
      </c>
      <c r="BO28" s="23" t="s">
        <v>266</v>
      </c>
      <c r="BP28" s="23" t="s">
        <v>266</v>
      </c>
      <c r="BQ28" s="23" t="s">
        <v>266</v>
      </c>
      <c r="BR28" s="23" t="s">
        <v>266</v>
      </c>
      <c r="BS28" s="23" t="s">
        <v>265</v>
      </c>
      <c r="BT28" s="23" t="s">
        <v>266</v>
      </c>
      <c r="BU28" s="23" t="s">
        <v>97</v>
      </c>
      <c r="BV28" s="23" t="s">
        <v>266</v>
      </c>
      <c r="BW28" s="23" t="s">
        <v>266</v>
      </c>
      <c r="BX28" s="23" t="s">
        <v>266</v>
      </c>
      <c r="BY28" s="23" t="s">
        <v>266</v>
      </c>
      <c r="BZ28" s="23" t="s">
        <v>266</v>
      </c>
      <c r="CA28" s="23" t="s">
        <v>266</v>
      </c>
      <c r="CB28" s="23" t="s">
        <v>266</v>
      </c>
      <c r="CC28" s="23" t="s">
        <v>97</v>
      </c>
      <c r="CD28" s="206" t="s">
        <v>266</v>
      </c>
    </row>
    <row r="29" spans="1:82" ht="18" x14ac:dyDescent="0.2">
      <c r="A29" s="114"/>
      <c r="B29" s="111"/>
      <c r="C29" s="110"/>
      <c r="D29" s="108" t="s">
        <v>51</v>
      </c>
      <c r="E29" s="16">
        <f>COUNTIF(G29:CD29,"x")</f>
        <v>6</v>
      </c>
      <c r="F29" s="16">
        <f t="shared" si="7"/>
        <v>8</v>
      </c>
      <c r="G29" s="23" t="s">
        <v>265</v>
      </c>
      <c r="H29" s="23" t="s">
        <v>265</v>
      </c>
      <c r="I29" s="23" t="s">
        <v>265</v>
      </c>
      <c r="J29" s="23" t="s">
        <v>266</v>
      </c>
      <c r="K29" s="23" t="s">
        <v>265</v>
      </c>
      <c r="L29" s="23" t="s">
        <v>97</v>
      </c>
      <c r="M29" s="23" t="s">
        <v>265</v>
      </c>
      <c r="N29" s="23" t="s">
        <v>266</v>
      </c>
      <c r="O29" s="151" t="s">
        <v>266</v>
      </c>
      <c r="P29" s="151" t="s">
        <v>266</v>
      </c>
      <c r="Q29" s="151" t="s">
        <v>266</v>
      </c>
      <c r="R29" s="23" t="s">
        <v>266</v>
      </c>
      <c r="S29" s="162" t="s">
        <v>265</v>
      </c>
      <c r="T29" s="23" t="s">
        <v>266</v>
      </c>
      <c r="U29" s="23" t="s">
        <v>266</v>
      </c>
      <c r="V29" s="23" t="s">
        <v>266</v>
      </c>
      <c r="W29" s="23" t="s">
        <v>266</v>
      </c>
      <c r="X29" s="23" t="s">
        <v>266</v>
      </c>
      <c r="Y29" s="23" t="s">
        <v>266</v>
      </c>
      <c r="Z29" s="23" t="s">
        <v>266</v>
      </c>
      <c r="AA29" s="23" t="s">
        <v>266</v>
      </c>
      <c r="AB29" s="23" t="s">
        <v>266</v>
      </c>
      <c r="AC29" s="23" t="s">
        <v>266</v>
      </c>
      <c r="AD29" s="23" t="s">
        <v>266</v>
      </c>
      <c r="AE29" s="23" t="s">
        <v>266</v>
      </c>
      <c r="AF29" s="23" t="s">
        <v>266</v>
      </c>
      <c r="AG29" s="23" t="s">
        <v>266</v>
      </c>
      <c r="AH29" s="23" t="s">
        <v>266</v>
      </c>
      <c r="AI29" s="23" t="s">
        <v>266</v>
      </c>
      <c r="AJ29" s="23" t="s">
        <v>266</v>
      </c>
      <c r="AK29" s="23" t="s">
        <v>266</v>
      </c>
      <c r="AL29" s="23" t="s">
        <v>266</v>
      </c>
      <c r="AM29" s="23" t="s">
        <v>266</v>
      </c>
      <c r="AN29" s="23" t="s">
        <v>266</v>
      </c>
      <c r="AO29" s="23" t="s">
        <v>266</v>
      </c>
      <c r="AP29" s="23" t="s">
        <v>266</v>
      </c>
      <c r="AQ29" s="23" t="s">
        <v>266</v>
      </c>
      <c r="AR29" s="23" t="s">
        <v>266</v>
      </c>
      <c r="AS29" s="23" t="s">
        <v>266</v>
      </c>
      <c r="AT29" s="23" t="s">
        <v>266</v>
      </c>
      <c r="AU29" s="23" t="s">
        <v>266</v>
      </c>
      <c r="AV29" s="23" t="s">
        <v>266</v>
      </c>
      <c r="AW29" s="23" t="s">
        <v>266</v>
      </c>
      <c r="AX29" s="23" t="s">
        <v>266</v>
      </c>
      <c r="AY29" s="23" t="s">
        <v>97</v>
      </c>
      <c r="AZ29" s="23" t="s">
        <v>266</v>
      </c>
      <c r="BA29" s="23" t="s">
        <v>266</v>
      </c>
      <c r="BB29" s="23" t="s">
        <v>97</v>
      </c>
      <c r="BC29" s="23" t="s">
        <v>266</v>
      </c>
      <c r="BD29" s="23" t="s">
        <v>266</v>
      </c>
      <c r="BE29" s="23" t="s">
        <v>266</v>
      </c>
      <c r="BF29" s="23" t="s">
        <v>97</v>
      </c>
      <c r="BG29" s="23" t="s">
        <v>266</v>
      </c>
      <c r="BH29" s="23" t="s">
        <v>266</v>
      </c>
      <c r="BI29" s="23" t="s">
        <v>266</v>
      </c>
      <c r="BJ29" s="23" t="s">
        <v>266</v>
      </c>
      <c r="BK29" s="23" t="s">
        <v>266</v>
      </c>
      <c r="BL29" s="23" t="s">
        <v>266</v>
      </c>
      <c r="BM29" s="23" t="s">
        <v>266</v>
      </c>
      <c r="BN29" s="23" t="s">
        <v>266</v>
      </c>
      <c r="BO29" s="23" t="s">
        <v>266</v>
      </c>
      <c r="BP29" s="23" t="s">
        <v>266</v>
      </c>
      <c r="BQ29" s="23" t="s">
        <v>266</v>
      </c>
      <c r="BR29" s="23" t="s">
        <v>266</v>
      </c>
      <c r="BS29" s="23" t="s">
        <v>266</v>
      </c>
      <c r="BT29" s="23" t="s">
        <v>265</v>
      </c>
      <c r="BU29" s="23" t="s">
        <v>266</v>
      </c>
      <c r="BV29" s="23" t="s">
        <v>266</v>
      </c>
      <c r="BW29" s="23" t="s">
        <v>266</v>
      </c>
      <c r="BX29" s="23" t="s">
        <v>266</v>
      </c>
      <c r="BY29" s="23" t="s">
        <v>97</v>
      </c>
      <c r="BZ29" s="23" t="s">
        <v>266</v>
      </c>
      <c r="CA29" s="23" t="s">
        <v>266</v>
      </c>
      <c r="CB29" s="23" t="s">
        <v>265</v>
      </c>
      <c r="CC29" s="23" t="s">
        <v>97</v>
      </c>
      <c r="CD29" s="206" t="s">
        <v>266</v>
      </c>
    </row>
    <row r="30" spans="1:82" ht="6.75" customHeight="1" x14ac:dyDescent="0.2">
      <c r="A30" s="114"/>
      <c r="B30" s="111"/>
      <c r="C30" s="110"/>
      <c r="D30" s="108"/>
      <c r="E30" s="16"/>
      <c r="F30" s="16"/>
      <c r="G30" s="23"/>
      <c r="H30" s="23"/>
      <c r="I30" s="23"/>
      <c r="J30" s="23"/>
      <c r="K30" s="23"/>
      <c r="L30" s="23"/>
      <c r="M30" s="23"/>
      <c r="N30" s="23"/>
      <c r="O30" s="23"/>
      <c r="P30" s="23"/>
      <c r="Q30" s="23"/>
      <c r="R30" s="23"/>
      <c r="S30" s="151"/>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06"/>
    </row>
    <row r="31" spans="1:82" ht="18" x14ac:dyDescent="0.2">
      <c r="A31" s="114"/>
      <c r="B31" s="111"/>
      <c r="C31" s="110"/>
      <c r="D31" s="108" t="s">
        <v>264</v>
      </c>
      <c r="E31" s="16">
        <f>COUNTIF(G31:CD31,"x")</f>
        <v>19</v>
      </c>
      <c r="F31" s="16">
        <f t="shared" ref="F31:F35" si="12">COUNTIF(G31:CD31,"Si")</f>
        <v>34</v>
      </c>
      <c r="G31" s="23" t="s">
        <v>265</v>
      </c>
      <c r="H31" s="23" t="s">
        <v>265</v>
      </c>
      <c r="I31" s="23" t="s">
        <v>265</v>
      </c>
      <c r="J31" s="23" t="s">
        <v>265</v>
      </c>
      <c r="K31" s="23" t="s">
        <v>265</v>
      </c>
      <c r="L31" s="23" t="s">
        <v>97</v>
      </c>
      <c r="M31" s="23" t="s">
        <v>265</v>
      </c>
      <c r="N31" s="23" t="s">
        <v>266</v>
      </c>
      <c r="O31" s="151" t="s">
        <v>266</v>
      </c>
      <c r="P31" s="23" t="s">
        <v>265</v>
      </c>
      <c r="Q31" s="23" t="s">
        <v>265</v>
      </c>
      <c r="R31" s="23" t="s">
        <v>97</v>
      </c>
      <c r="S31" s="162" t="s">
        <v>265</v>
      </c>
      <c r="T31" s="23" t="s">
        <v>266</v>
      </c>
      <c r="U31" s="23" t="s">
        <v>265</v>
      </c>
      <c r="V31" s="23" t="s">
        <v>266</v>
      </c>
      <c r="W31" s="23" t="s">
        <v>265</v>
      </c>
      <c r="X31" s="23" t="s">
        <v>265</v>
      </c>
      <c r="Y31" s="23" t="s">
        <v>97</v>
      </c>
      <c r="Z31" s="23" t="s">
        <v>266</v>
      </c>
      <c r="AA31" s="23" t="s">
        <v>97</v>
      </c>
      <c r="AB31" s="23" t="s">
        <v>266</v>
      </c>
      <c r="AC31" s="23" t="s">
        <v>266</v>
      </c>
      <c r="AD31" s="23" t="s">
        <v>97</v>
      </c>
      <c r="AE31" s="23" t="s">
        <v>265</v>
      </c>
      <c r="AF31" s="23" t="s">
        <v>97</v>
      </c>
      <c r="AG31" s="23" t="s">
        <v>97</v>
      </c>
      <c r="AH31" s="23" t="s">
        <v>265</v>
      </c>
      <c r="AI31" s="23" t="s">
        <v>265</v>
      </c>
      <c r="AJ31" s="23" t="s">
        <v>265</v>
      </c>
      <c r="AK31" s="23" t="s">
        <v>265</v>
      </c>
      <c r="AL31" s="23" t="s">
        <v>265</v>
      </c>
      <c r="AM31" s="23" t="s">
        <v>265</v>
      </c>
      <c r="AN31" s="23" t="s">
        <v>265</v>
      </c>
      <c r="AO31" s="23" t="s">
        <v>97</v>
      </c>
      <c r="AP31" s="23" t="s">
        <v>266</v>
      </c>
      <c r="AQ31" s="23" t="s">
        <v>265</v>
      </c>
      <c r="AR31" s="23" t="s">
        <v>266</v>
      </c>
      <c r="AS31" s="23" t="s">
        <v>265</v>
      </c>
      <c r="AT31" s="23" t="s">
        <v>97</v>
      </c>
      <c r="AU31" s="23" t="s">
        <v>265</v>
      </c>
      <c r="AV31" s="23" t="s">
        <v>265</v>
      </c>
      <c r="AW31" s="23" t="s">
        <v>266</v>
      </c>
      <c r="AX31" s="23" t="s">
        <v>265</v>
      </c>
      <c r="AY31" s="23" t="s">
        <v>97</v>
      </c>
      <c r="AZ31" s="23" t="s">
        <v>97</v>
      </c>
      <c r="BA31" s="23" t="s">
        <v>266</v>
      </c>
      <c r="BB31" s="23" t="s">
        <v>266</v>
      </c>
      <c r="BC31" s="23" t="s">
        <v>266</v>
      </c>
      <c r="BD31" s="23" t="s">
        <v>266</v>
      </c>
      <c r="BE31" s="23" t="s">
        <v>266</v>
      </c>
      <c r="BF31" s="23" t="s">
        <v>266</v>
      </c>
      <c r="BG31" s="23" t="s">
        <v>97</v>
      </c>
      <c r="BH31" s="23" t="s">
        <v>265</v>
      </c>
      <c r="BI31" s="23" t="s">
        <v>97</v>
      </c>
      <c r="BJ31" s="23" t="s">
        <v>266</v>
      </c>
      <c r="BK31" s="23" t="s">
        <v>266</v>
      </c>
      <c r="BL31" s="23" t="s">
        <v>97</v>
      </c>
      <c r="BM31" s="23" t="s">
        <v>265</v>
      </c>
      <c r="BN31" s="23" t="s">
        <v>97</v>
      </c>
      <c r="BO31" s="23" t="s">
        <v>265</v>
      </c>
      <c r="BP31" s="23" t="s">
        <v>97</v>
      </c>
      <c r="BQ31" s="23" t="s">
        <v>265</v>
      </c>
      <c r="BR31" s="23" t="s">
        <v>266</v>
      </c>
      <c r="BS31" s="23" t="s">
        <v>266</v>
      </c>
      <c r="BT31" s="191" t="s">
        <v>265</v>
      </c>
      <c r="BU31" s="23" t="s">
        <v>266</v>
      </c>
      <c r="BV31" s="23" t="s">
        <v>265</v>
      </c>
      <c r="BW31" s="23" t="s">
        <v>265</v>
      </c>
      <c r="BX31" s="23" t="s">
        <v>266</v>
      </c>
      <c r="BY31" s="163" t="s">
        <v>97</v>
      </c>
      <c r="BZ31" s="23" t="s">
        <v>265</v>
      </c>
      <c r="CA31" s="23" t="s">
        <v>97</v>
      </c>
      <c r="CB31" s="23" t="s">
        <v>265</v>
      </c>
      <c r="CC31" s="23" t="s">
        <v>97</v>
      </c>
      <c r="CD31" s="206" t="s">
        <v>266</v>
      </c>
    </row>
    <row r="32" spans="1:82" ht="18" x14ac:dyDescent="0.2">
      <c r="A32" s="114"/>
      <c r="B32" s="111"/>
      <c r="C32" s="110"/>
      <c r="D32" s="108" t="s">
        <v>47</v>
      </c>
      <c r="E32" s="16">
        <f>COUNTIF(G32:CD32,"x")</f>
        <v>25</v>
      </c>
      <c r="F32" s="16">
        <f t="shared" si="12"/>
        <v>22</v>
      </c>
      <c r="G32" s="23" t="s">
        <v>265</v>
      </c>
      <c r="H32" s="23" t="s">
        <v>266</v>
      </c>
      <c r="I32" s="23" t="s">
        <v>265</v>
      </c>
      <c r="J32" s="23" t="s">
        <v>265</v>
      </c>
      <c r="K32" s="23" t="s">
        <v>265</v>
      </c>
      <c r="L32" s="23" t="s">
        <v>97</v>
      </c>
      <c r="M32" s="23" t="s">
        <v>265</v>
      </c>
      <c r="N32" s="23" t="s">
        <v>266</v>
      </c>
      <c r="O32" s="23" t="s">
        <v>97</v>
      </c>
      <c r="P32" s="23" t="s">
        <v>265</v>
      </c>
      <c r="Q32" s="23" t="s">
        <v>265</v>
      </c>
      <c r="R32" s="23" t="s">
        <v>97</v>
      </c>
      <c r="S32" s="151" t="s">
        <v>266</v>
      </c>
      <c r="T32" s="23" t="s">
        <v>265</v>
      </c>
      <c r="U32" s="23" t="s">
        <v>265</v>
      </c>
      <c r="V32" s="23" t="s">
        <v>265</v>
      </c>
      <c r="W32" s="23" t="s">
        <v>265</v>
      </c>
      <c r="X32" s="23" t="s">
        <v>265</v>
      </c>
      <c r="Y32" s="23" t="s">
        <v>97</v>
      </c>
      <c r="Z32" s="23" t="s">
        <v>266</v>
      </c>
      <c r="AA32" s="23" t="s">
        <v>97</v>
      </c>
      <c r="AB32" s="23" t="s">
        <v>97</v>
      </c>
      <c r="AC32" s="23" t="s">
        <v>97</v>
      </c>
      <c r="AD32" s="163" t="s">
        <v>97</v>
      </c>
      <c r="AE32" s="23" t="s">
        <v>266</v>
      </c>
      <c r="AF32" s="23" t="s">
        <v>97</v>
      </c>
      <c r="AG32" s="23" t="s">
        <v>97</v>
      </c>
      <c r="AH32" s="23" t="s">
        <v>266</v>
      </c>
      <c r="AI32" s="23" t="s">
        <v>266</v>
      </c>
      <c r="AJ32" s="23" t="s">
        <v>265</v>
      </c>
      <c r="AK32" s="23" t="s">
        <v>266</v>
      </c>
      <c r="AL32" s="23" t="s">
        <v>266</v>
      </c>
      <c r="AM32" s="23" t="s">
        <v>266</v>
      </c>
      <c r="AN32" s="23" t="s">
        <v>266</v>
      </c>
      <c r="AO32" s="23" t="s">
        <v>97</v>
      </c>
      <c r="AP32" s="23" t="s">
        <v>266</v>
      </c>
      <c r="AQ32" s="23" t="s">
        <v>265</v>
      </c>
      <c r="AR32" s="23" t="s">
        <v>97</v>
      </c>
      <c r="AS32" s="23" t="s">
        <v>266</v>
      </c>
      <c r="AT32" s="23" t="s">
        <v>97</v>
      </c>
      <c r="AU32" s="23" t="s">
        <v>265</v>
      </c>
      <c r="AV32" s="23" t="s">
        <v>266</v>
      </c>
      <c r="AW32" s="23" t="s">
        <v>266</v>
      </c>
      <c r="AX32" s="23" t="s">
        <v>265</v>
      </c>
      <c r="AY32" s="23" t="s">
        <v>97</v>
      </c>
      <c r="AZ32" s="23" t="s">
        <v>97</v>
      </c>
      <c r="BA32" s="23" t="s">
        <v>97</v>
      </c>
      <c r="BB32" s="23" t="s">
        <v>266</v>
      </c>
      <c r="BC32" s="23" t="s">
        <v>266</v>
      </c>
      <c r="BD32" s="23" t="s">
        <v>97</v>
      </c>
      <c r="BE32" s="23" t="s">
        <v>97</v>
      </c>
      <c r="BF32" s="23" t="s">
        <v>97</v>
      </c>
      <c r="BG32" s="23" t="s">
        <v>266</v>
      </c>
      <c r="BH32" s="23" t="s">
        <v>266</v>
      </c>
      <c r="BI32" s="23" t="s">
        <v>97</v>
      </c>
      <c r="BJ32" s="23" t="s">
        <v>266</v>
      </c>
      <c r="BK32" s="23" t="s">
        <v>266</v>
      </c>
      <c r="BL32" s="23" t="s">
        <v>97</v>
      </c>
      <c r="BM32" s="23" t="s">
        <v>266</v>
      </c>
      <c r="BN32" s="23" t="s">
        <v>97</v>
      </c>
      <c r="BO32" s="23" t="s">
        <v>266</v>
      </c>
      <c r="BP32" s="23" t="s">
        <v>97</v>
      </c>
      <c r="BQ32" s="23" t="s">
        <v>265</v>
      </c>
      <c r="BR32" s="23" t="s">
        <v>265</v>
      </c>
      <c r="BS32" s="23" t="s">
        <v>265</v>
      </c>
      <c r="BT32" s="23" t="s">
        <v>265</v>
      </c>
      <c r="BU32" s="23" t="s">
        <v>266</v>
      </c>
      <c r="BV32" s="23" t="s">
        <v>265</v>
      </c>
      <c r="BW32" s="23" t="s">
        <v>265</v>
      </c>
      <c r="BX32" s="23" t="s">
        <v>266</v>
      </c>
      <c r="BY32" s="163" t="s">
        <v>97</v>
      </c>
      <c r="BZ32" s="23" t="s">
        <v>266</v>
      </c>
      <c r="CA32" s="23" t="s">
        <v>97</v>
      </c>
      <c r="CB32" s="23" t="s">
        <v>266</v>
      </c>
      <c r="CC32" s="23" t="s">
        <v>266</v>
      </c>
      <c r="CD32" s="206" t="s">
        <v>266</v>
      </c>
    </row>
    <row r="33" spans="1:82" ht="18" x14ac:dyDescent="0.2">
      <c r="A33" s="114"/>
      <c r="B33" s="111"/>
      <c r="C33" s="110"/>
      <c r="D33" s="108" t="s">
        <v>48</v>
      </c>
      <c r="E33" s="16">
        <f>COUNTIF(G33:CD33,"x")</f>
        <v>8</v>
      </c>
      <c r="F33" s="16">
        <f t="shared" si="12"/>
        <v>12</v>
      </c>
      <c r="G33" s="23" t="s">
        <v>265</v>
      </c>
      <c r="H33" s="23" t="s">
        <v>265</v>
      </c>
      <c r="I33" s="23" t="s">
        <v>265</v>
      </c>
      <c r="J33" s="23" t="s">
        <v>265</v>
      </c>
      <c r="K33" s="23" t="s">
        <v>265</v>
      </c>
      <c r="L33" s="23" t="s">
        <v>97</v>
      </c>
      <c r="M33" s="23" t="s">
        <v>265</v>
      </c>
      <c r="N33" s="23" t="s">
        <v>266</v>
      </c>
      <c r="O33" s="151" t="s">
        <v>97</v>
      </c>
      <c r="P33" s="23" t="s">
        <v>265</v>
      </c>
      <c r="Q33" s="23" t="s">
        <v>265</v>
      </c>
      <c r="R33" s="23" t="s">
        <v>97</v>
      </c>
      <c r="S33" s="151" t="s">
        <v>266</v>
      </c>
      <c r="T33" s="23" t="s">
        <v>265</v>
      </c>
      <c r="U33" s="23" t="s">
        <v>265</v>
      </c>
      <c r="V33" s="23" t="s">
        <v>265</v>
      </c>
      <c r="W33" s="23" t="s">
        <v>266</v>
      </c>
      <c r="X33" s="23" t="s">
        <v>265</v>
      </c>
      <c r="Y33" s="23" t="s">
        <v>97</v>
      </c>
      <c r="Z33" s="23" t="s">
        <v>266</v>
      </c>
      <c r="AA33" s="23" t="s">
        <v>266</v>
      </c>
      <c r="AB33" s="23" t="s">
        <v>97</v>
      </c>
      <c r="AC33" s="163" t="s">
        <v>97</v>
      </c>
      <c r="AD33" s="163" t="s">
        <v>266</v>
      </c>
      <c r="AE33" s="23" t="s">
        <v>266</v>
      </c>
      <c r="AF33" s="23" t="s">
        <v>266</v>
      </c>
      <c r="AG33" s="23" t="s">
        <v>266</v>
      </c>
      <c r="AH33" s="23" t="s">
        <v>266</v>
      </c>
      <c r="AI33" s="23" t="s">
        <v>266</v>
      </c>
      <c r="AJ33" s="23" t="s">
        <v>266</v>
      </c>
      <c r="AK33" s="23" t="s">
        <v>266</v>
      </c>
      <c r="AL33" s="23" t="s">
        <v>266</v>
      </c>
      <c r="AM33" s="23" t="s">
        <v>266</v>
      </c>
      <c r="AN33" s="23" t="s">
        <v>266</v>
      </c>
      <c r="AO33" s="23" t="s">
        <v>266</v>
      </c>
      <c r="AP33" s="23" t="s">
        <v>266</v>
      </c>
      <c r="AQ33" s="23" t="s">
        <v>266</v>
      </c>
      <c r="AR33" s="23" t="s">
        <v>266</v>
      </c>
      <c r="AS33" s="23" t="s">
        <v>266</v>
      </c>
      <c r="AT33" s="23" t="s">
        <v>266</v>
      </c>
      <c r="AU33" s="23" t="s">
        <v>266</v>
      </c>
      <c r="AV33" s="23" t="s">
        <v>266</v>
      </c>
      <c r="AW33" s="23" t="s">
        <v>266</v>
      </c>
      <c r="AX33" s="23" t="s">
        <v>266</v>
      </c>
      <c r="AY33" s="23" t="s">
        <v>266</v>
      </c>
      <c r="AZ33" s="23" t="s">
        <v>266</v>
      </c>
      <c r="BA33" s="23" t="s">
        <v>266</v>
      </c>
      <c r="BB33" s="23" t="s">
        <v>266</v>
      </c>
      <c r="BC33" s="23" t="s">
        <v>266</v>
      </c>
      <c r="BD33" s="23" t="s">
        <v>266</v>
      </c>
      <c r="BE33" s="23" t="s">
        <v>266</v>
      </c>
      <c r="BF33" s="23" t="s">
        <v>97</v>
      </c>
      <c r="BG33" s="163" t="s">
        <v>97</v>
      </c>
      <c r="BH33" s="23" t="s">
        <v>266</v>
      </c>
      <c r="BI33" s="23" t="s">
        <v>266</v>
      </c>
      <c r="BJ33" s="23" t="s">
        <v>266</v>
      </c>
      <c r="BK33" s="23" t="s">
        <v>266</v>
      </c>
      <c r="BL33" s="23" t="s">
        <v>266</v>
      </c>
      <c r="BM33" s="23" t="s">
        <v>266</v>
      </c>
      <c r="BN33" s="23" t="s">
        <v>266</v>
      </c>
      <c r="BO33" s="23" t="s">
        <v>266</v>
      </c>
      <c r="BP33" s="23" t="s">
        <v>266</v>
      </c>
      <c r="BQ33" s="23" t="s">
        <v>266</v>
      </c>
      <c r="BR33" s="23" t="s">
        <v>266</v>
      </c>
      <c r="BS33" s="23" t="s">
        <v>266</v>
      </c>
      <c r="BT33" s="23" t="s">
        <v>266</v>
      </c>
      <c r="BU33" s="23" t="s">
        <v>266</v>
      </c>
      <c r="BV33" s="23" t="s">
        <v>266</v>
      </c>
      <c r="BW33" s="23" t="s">
        <v>266</v>
      </c>
      <c r="BX33" s="23" t="s">
        <v>266</v>
      </c>
      <c r="BY33" s="23" t="s">
        <v>266</v>
      </c>
      <c r="BZ33" s="23" t="s">
        <v>266</v>
      </c>
      <c r="CA33" s="23" t="s">
        <v>266</v>
      </c>
      <c r="CB33" s="23" t="s">
        <v>266</v>
      </c>
      <c r="CC33" s="23" t="s">
        <v>266</v>
      </c>
      <c r="CD33" s="206" t="s">
        <v>266</v>
      </c>
    </row>
    <row r="34" spans="1:82" ht="18" x14ac:dyDescent="0.2">
      <c r="A34" s="114"/>
      <c r="B34" s="111"/>
      <c r="C34" s="110"/>
      <c r="D34" s="108" t="s">
        <v>49</v>
      </c>
      <c r="E34" s="16">
        <f>COUNTIF(G34:CD34,"x")</f>
        <v>23</v>
      </c>
      <c r="F34" s="16">
        <f t="shared" si="12"/>
        <v>25</v>
      </c>
      <c r="G34" s="23" t="s">
        <v>265</v>
      </c>
      <c r="H34" s="23" t="s">
        <v>265</v>
      </c>
      <c r="I34" s="23" t="s">
        <v>265</v>
      </c>
      <c r="J34" s="23" t="s">
        <v>265</v>
      </c>
      <c r="K34" s="23" t="s">
        <v>265</v>
      </c>
      <c r="L34" s="23" t="s">
        <v>97</v>
      </c>
      <c r="M34" s="23" t="s">
        <v>266</v>
      </c>
      <c r="N34" s="23" t="s">
        <v>265</v>
      </c>
      <c r="O34" s="23" t="s">
        <v>97</v>
      </c>
      <c r="P34" s="151" t="s">
        <v>266</v>
      </c>
      <c r="Q34" s="23" t="s">
        <v>266</v>
      </c>
      <c r="R34" s="23" t="s">
        <v>266</v>
      </c>
      <c r="S34" s="151" t="s">
        <v>266</v>
      </c>
      <c r="T34" s="23" t="s">
        <v>265</v>
      </c>
      <c r="U34" s="23" t="s">
        <v>265</v>
      </c>
      <c r="V34" s="23" t="s">
        <v>265</v>
      </c>
      <c r="W34" s="23" t="s">
        <v>265</v>
      </c>
      <c r="X34" s="23" t="s">
        <v>265</v>
      </c>
      <c r="Y34" s="23" t="s">
        <v>266</v>
      </c>
      <c r="Z34" s="23" t="s">
        <v>266</v>
      </c>
      <c r="AA34" s="23" t="s">
        <v>266</v>
      </c>
      <c r="AB34" s="23" t="s">
        <v>266</v>
      </c>
      <c r="AC34" s="23" t="s">
        <v>97</v>
      </c>
      <c r="AD34" s="163" t="s">
        <v>97</v>
      </c>
      <c r="AE34" s="23" t="s">
        <v>266</v>
      </c>
      <c r="AF34" s="23" t="s">
        <v>97</v>
      </c>
      <c r="AG34" s="23" t="s">
        <v>97</v>
      </c>
      <c r="AH34" s="23" t="s">
        <v>266</v>
      </c>
      <c r="AI34" s="23" t="s">
        <v>265</v>
      </c>
      <c r="AJ34" s="23" t="s">
        <v>265</v>
      </c>
      <c r="AK34" s="23" t="s">
        <v>265</v>
      </c>
      <c r="AL34" s="23" t="s">
        <v>265</v>
      </c>
      <c r="AM34" s="23" t="s">
        <v>265</v>
      </c>
      <c r="AN34" s="23" t="s">
        <v>265</v>
      </c>
      <c r="AO34" s="23" t="s">
        <v>97</v>
      </c>
      <c r="AP34" s="23" t="s">
        <v>266</v>
      </c>
      <c r="AQ34" s="23" t="s">
        <v>265</v>
      </c>
      <c r="AR34" s="23" t="s">
        <v>97</v>
      </c>
      <c r="AS34" s="23" t="s">
        <v>265</v>
      </c>
      <c r="AT34" s="23" t="s">
        <v>97</v>
      </c>
      <c r="AU34" s="23" t="s">
        <v>266</v>
      </c>
      <c r="AV34" s="23" t="s">
        <v>266</v>
      </c>
      <c r="AW34" s="23" t="s">
        <v>265</v>
      </c>
      <c r="AX34" s="23" t="s">
        <v>266</v>
      </c>
      <c r="AY34" s="23" t="s">
        <v>97</v>
      </c>
      <c r="AZ34" s="23" t="s">
        <v>97</v>
      </c>
      <c r="BA34" s="23" t="s">
        <v>266</v>
      </c>
      <c r="BB34" s="23" t="s">
        <v>97</v>
      </c>
      <c r="BC34" s="23" t="s">
        <v>266</v>
      </c>
      <c r="BD34" s="23" t="s">
        <v>97</v>
      </c>
      <c r="BE34" s="23" t="s">
        <v>97</v>
      </c>
      <c r="BF34" s="23" t="s">
        <v>97</v>
      </c>
      <c r="BG34" s="23" t="s">
        <v>266</v>
      </c>
      <c r="BH34" s="23" t="s">
        <v>266</v>
      </c>
      <c r="BI34" s="23" t="s">
        <v>97</v>
      </c>
      <c r="BJ34" s="23" t="s">
        <v>266</v>
      </c>
      <c r="BK34" s="23" t="s">
        <v>265</v>
      </c>
      <c r="BL34" s="23" t="s">
        <v>97</v>
      </c>
      <c r="BM34" s="23" t="s">
        <v>266</v>
      </c>
      <c r="BN34" s="23" t="s">
        <v>97</v>
      </c>
      <c r="BO34" s="23" t="s">
        <v>265</v>
      </c>
      <c r="BP34" s="23" t="s">
        <v>97</v>
      </c>
      <c r="BQ34" s="23" t="s">
        <v>266</v>
      </c>
      <c r="BR34" s="23" t="s">
        <v>265</v>
      </c>
      <c r="BS34" s="23" t="s">
        <v>266</v>
      </c>
      <c r="BT34" s="23" t="s">
        <v>266</v>
      </c>
      <c r="BU34" s="23" t="s">
        <v>97</v>
      </c>
      <c r="BV34" s="23" t="s">
        <v>266</v>
      </c>
      <c r="BW34" s="23" t="s">
        <v>265</v>
      </c>
      <c r="BX34" s="23" t="s">
        <v>266</v>
      </c>
      <c r="BY34" s="163" t="s">
        <v>97</v>
      </c>
      <c r="BZ34" s="23" t="s">
        <v>265</v>
      </c>
      <c r="CA34" s="23" t="s">
        <v>97</v>
      </c>
      <c r="CB34" s="23" t="s">
        <v>266</v>
      </c>
      <c r="CC34" s="23" t="s">
        <v>97</v>
      </c>
      <c r="CD34" s="206" t="s">
        <v>266</v>
      </c>
    </row>
    <row r="35" spans="1:82" s="4" customFormat="1" ht="18" x14ac:dyDescent="0.2">
      <c r="A35" s="114"/>
      <c r="B35" s="111"/>
      <c r="C35" s="110"/>
      <c r="D35" s="108" t="s">
        <v>1</v>
      </c>
      <c r="E35" s="16">
        <f>COUNTIF(G35:CD35,"x")</f>
        <v>24</v>
      </c>
      <c r="F35" s="16">
        <f t="shared" si="12"/>
        <v>39</v>
      </c>
      <c r="G35" s="23" t="s">
        <v>265</v>
      </c>
      <c r="H35" s="23" t="s">
        <v>266</v>
      </c>
      <c r="I35" s="23" t="s">
        <v>265</v>
      </c>
      <c r="J35" s="23" t="s">
        <v>265</v>
      </c>
      <c r="K35" s="23" t="s">
        <v>265</v>
      </c>
      <c r="L35" s="23" t="s">
        <v>266</v>
      </c>
      <c r="M35" s="23" t="s">
        <v>265</v>
      </c>
      <c r="N35" s="23" t="s">
        <v>265</v>
      </c>
      <c r="O35" s="151" t="s">
        <v>266</v>
      </c>
      <c r="P35" s="23" t="s">
        <v>265</v>
      </c>
      <c r="Q35" s="23" t="s">
        <v>265</v>
      </c>
      <c r="R35" s="23" t="s">
        <v>266</v>
      </c>
      <c r="S35" s="162" t="s">
        <v>265</v>
      </c>
      <c r="T35" s="23" t="s">
        <v>265</v>
      </c>
      <c r="U35" s="23" t="s">
        <v>265</v>
      </c>
      <c r="V35" s="23" t="s">
        <v>265</v>
      </c>
      <c r="W35" s="23" t="s">
        <v>266</v>
      </c>
      <c r="X35" s="23" t="s">
        <v>266</v>
      </c>
      <c r="Y35" s="23" t="s">
        <v>266</v>
      </c>
      <c r="Z35" s="23" t="s">
        <v>265</v>
      </c>
      <c r="AA35" s="23" t="s">
        <v>97</v>
      </c>
      <c r="AB35" s="23" t="s">
        <v>97</v>
      </c>
      <c r="AC35" s="23" t="s">
        <v>97</v>
      </c>
      <c r="AD35" s="163" t="s">
        <v>97</v>
      </c>
      <c r="AE35" s="23" t="s">
        <v>265</v>
      </c>
      <c r="AF35" s="23" t="s">
        <v>97</v>
      </c>
      <c r="AG35" s="23" t="s">
        <v>97</v>
      </c>
      <c r="AH35" s="23" t="s">
        <v>266</v>
      </c>
      <c r="AI35" s="23" t="s">
        <v>265</v>
      </c>
      <c r="AJ35" s="23" t="s">
        <v>265</v>
      </c>
      <c r="AK35" s="23" t="s">
        <v>265</v>
      </c>
      <c r="AL35" s="23" t="s">
        <v>265</v>
      </c>
      <c r="AM35" s="23" t="s">
        <v>265</v>
      </c>
      <c r="AN35" s="23" t="s">
        <v>265</v>
      </c>
      <c r="AO35" s="23" t="s">
        <v>97</v>
      </c>
      <c r="AP35" s="23" t="s">
        <v>265</v>
      </c>
      <c r="AQ35" s="23" t="s">
        <v>265</v>
      </c>
      <c r="AR35" s="23" t="s">
        <v>97</v>
      </c>
      <c r="AS35" s="23" t="s">
        <v>265</v>
      </c>
      <c r="AT35" s="23" t="s">
        <v>97</v>
      </c>
      <c r="AU35" s="23" t="s">
        <v>266</v>
      </c>
      <c r="AV35" s="23" t="s">
        <v>265</v>
      </c>
      <c r="AW35" s="23" t="s">
        <v>265</v>
      </c>
      <c r="AX35" s="23" t="s">
        <v>265</v>
      </c>
      <c r="AY35" s="23" t="s">
        <v>97</v>
      </c>
      <c r="AZ35" s="23" t="s">
        <v>97</v>
      </c>
      <c r="BA35" s="23" t="s">
        <v>97</v>
      </c>
      <c r="BB35" s="23" t="s">
        <v>97</v>
      </c>
      <c r="BC35" s="23" t="s">
        <v>265</v>
      </c>
      <c r="BD35" s="23" t="s">
        <v>97</v>
      </c>
      <c r="BE35" s="23" t="s">
        <v>97</v>
      </c>
      <c r="BF35" s="151" t="s">
        <v>266</v>
      </c>
      <c r="BG35" s="23" t="s">
        <v>97</v>
      </c>
      <c r="BH35" s="23" t="s">
        <v>265</v>
      </c>
      <c r="BI35" s="23" t="s">
        <v>97</v>
      </c>
      <c r="BJ35" s="23" t="s">
        <v>266</v>
      </c>
      <c r="BK35" s="23" t="s">
        <v>265</v>
      </c>
      <c r="BL35" s="23" t="s">
        <v>97</v>
      </c>
      <c r="BM35" s="23" t="s">
        <v>265</v>
      </c>
      <c r="BN35" s="23" t="s">
        <v>97</v>
      </c>
      <c r="BO35" s="23" t="s">
        <v>265</v>
      </c>
      <c r="BP35" s="23" t="s">
        <v>97</v>
      </c>
      <c r="BQ35" s="23" t="s">
        <v>265</v>
      </c>
      <c r="BR35" s="23" t="s">
        <v>265</v>
      </c>
      <c r="BS35" s="23" t="s">
        <v>265</v>
      </c>
      <c r="BT35" s="23" t="s">
        <v>265</v>
      </c>
      <c r="BU35" s="23" t="s">
        <v>97</v>
      </c>
      <c r="BV35" s="23" t="s">
        <v>265</v>
      </c>
      <c r="BW35" s="23" t="s">
        <v>265</v>
      </c>
      <c r="BX35" s="23" t="s">
        <v>266</v>
      </c>
      <c r="BY35" s="163" t="s">
        <v>97</v>
      </c>
      <c r="BZ35" s="23" t="s">
        <v>265</v>
      </c>
      <c r="CA35" s="23" t="s">
        <v>97</v>
      </c>
      <c r="CB35" s="23" t="s">
        <v>265</v>
      </c>
      <c r="CC35" s="23" t="s">
        <v>97</v>
      </c>
      <c r="CD35" s="206" t="s">
        <v>266</v>
      </c>
    </row>
    <row r="36" spans="1:82" s="4" customFormat="1" ht="9" customHeight="1" x14ac:dyDescent="0.2">
      <c r="A36" s="114"/>
      <c r="B36" s="111"/>
      <c r="C36" s="110"/>
      <c r="D36" s="108"/>
      <c r="E36" s="16"/>
      <c r="F36" s="16"/>
      <c r="G36" s="23"/>
      <c r="H36" s="23"/>
      <c r="I36" s="23"/>
      <c r="J36" s="23"/>
      <c r="K36" s="23"/>
      <c r="L36" s="23"/>
      <c r="M36" s="23"/>
      <c r="N36" s="23"/>
      <c r="O36" s="23"/>
      <c r="P36" s="23"/>
      <c r="Q36" s="23"/>
      <c r="R36" s="23"/>
      <c r="S36" s="151"/>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06"/>
    </row>
    <row r="37" spans="1:82" ht="18" x14ac:dyDescent="0.2">
      <c r="A37" s="114"/>
      <c r="B37" s="111"/>
      <c r="C37" s="110" t="s">
        <v>334</v>
      </c>
      <c r="D37" s="110" t="s">
        <v>0</v>
      </c>
      <c r="E37" s="16">
        <f>COUNTIF(G37:CD37,"x")</f>
        <v>29</v>
      </c>
      <c r="F37" s="16">
        <f>COUNTIF(G37:CD37,"Si")</f>
        <v>43</v>
      </c>
      <c r="G37" s="23" t="s">
        <v>265</v>
      </c>
      <c r="H37" s="23" t="s">
        <v>265</v>
      </c>
      <c r="I37" s="23" t="s">
        <v>265</v>
      </c>
      <c r="J37" s="23" t="s">
        <v>265</v>
      </c>
      <c r="K37" s="23" t="s">
        <v>266</v>
      </c>
      <c r="L37" s="23" t="s">
        <v>97</v>
      </c>
      <c r="M37" s="23" t="s">
        <v>265</v>
      </c>
      <c r="N37" s="23" t="s">
        <v>265</v>
      </c>
      <c r="O37" s="23" t="s">
        <v>97</v>
      </c>
      <c r="P37" s="23" t="s">
        <v>265</v>
      </c>
      <c r="Q37" s="23" t="s">
        <v>265</v>
      </c>
      <c r="R37" s="23" t="s">
        <v>97</v>
      </c>
      <c r="S37" s="162" t="s">
        <v>265</v>
      </c>
      <c r="T37" s="23" t="s">
        <v>265</v>
      </c>
      <c r="U37" s="23" t="s">
        <v>265</v>
      </c>
      <c r="V37" s="23" t="s">
        <v>265</v>
      </c>
      <c r="W37" s="23" t="s">
        <v>265</v>
      </c>
      <c r="X37" s="23" t="s">
        <v>265</v>
      </c>
      <c r="Y37" s="23" t="s">
        <v>97</v>
      </c>
      <c r="Z37" s="23" t="s">
        <v>265</v>
      </c>
      <c r="AA37" s="23" t="s">
        <v>97</v>
      </c>
      <c r="AB37" s="163" t="s">
        <v>97</v>
      </c>
      <c r="AC37" s="23" t="s">
        <v>97</v>
      </c>
      <c r="AD37" s="23" t="s">
        <v>97</v>
      </c>
      <c r="AE37" s="23" t="s">
        <v>265</v>
      </c>
      <c r="AF37" s="23" t="s">
        <v>97</v>
      </c>
      <c r="AG37" s="23" t="s">
        <v>97</v>
      </c>
      <c r="AH37" s="23" t="s">
        <v>265</v>
      </c>
      <c r="AI37" s="23" t="s">
        <v>265</v>
      </c>
      <c r="AJ37" s="23" t="s">
        <v>265</v>
      </c>
      <c r="AK37" s="23" t="s">
        <v>265</v>
      </c>
      <c r="AL37" s="23" t="s">
        <v>265</v>
      </c>
      <c r="AM37" s="23" t="s">
        <v>265</v>
      </c>
      <c r="AN37" s="23" t="s">
        <v>265</v>
      </c>
      <c r="AO37" s="23" t="s">
        <v>97</v>
      </c>
      <c r="AP37" s="23" t="s">
        <v>266</v>
      </c>
      <c r="AQ37" s="23" t="s">
        <v>265</v>
      </c>
      <c r="AR37" s="23" t="s">
        <v>97</v>
      </c>
      <c r="AS37" s="23" t="s">
        <v>265</v>
      </c>
      <c r="AT37" s="23" t="s">
        <v>97</v>
      </c>
      <c r="AU37" s="23" t="s">
        <v>265</v>
      </c>
      <c r="AV37" s="23" t="s">
        <v>265</v>
      </c>
      <c r="AW37" s="23" t="s">
        <v>265</v>
      </c>
      <c r="AX37" s="23" t="s">
        <v>265</v>
      </c>
      <c r="AY37" s="23" t="s">
        <v>97</v>
      </c>
      <c r="AZ37" s="23" t="s">
        <v>97</v>
      </c>
      <c r="BA37" s="23" t="s">
        <v>97</v>
      </c>
      <c r="BB37" s="23" t="s">
        <v>97</v>
      </c>
      <c r="BC37" s="23" t="s">
        <v>265</v>
      </c>
      <c r="BD37" s="23" t="s">
        <v>97</v>
      </c>
      <c r="BE37" s="23" t="s">
        <v>97</v>
      </c>
      <c r="BF37" s="23" t="s">
        <v>97</v>
      </c>
      <c r="BG37" s="23" t="s">
        <v>97</v>
      </c>
      <c r="BH37" s="23" t="s">
        <v>265</v>
      </c>
      <c r="BI37" s="23" t="s">
        <v>97</v>
      </c>
      <c r="BJ37" s="23" t="s">
        <v>265</v>
      </c>
      <c r="BK37" s="23" t="s">
        <v>265</v>
      </c>
      <c r="BL37" s="163" t="s">
        <v>97</v>
      </c>
      <c r="BM37" s="23" t="s">
        <v>265</v>
      </c>
      <c r="BN37" s="163" t="s">
        <v>97</v>
      </c>
      <c r="BO37" s="23" t="s">
        <v>265</v>
      </c>
      <c r="BP37" s="23" t="s">
        <v>97</v>
      </c>
      <c r="BQ37" s="23" t="s">
        <v>265</v>
      </c>
      <c r="BR37" s="23" t="s">
        <v>265</v>
      </c>
      <c r="BS37" s="23" t="s">
        <v>265</v>
      </c>
      <c r="BT37" s="23" t="s">
        <v>265</v>
      </c>
      <c r="BU37" s="23" t="s">
        <v>97</v>
      </c>
      <c r="BV37" s="23" t="s">
        <v>265</v>
      </c>
      <c r="BW37" s="23" t="s">
        <v>265</v>
      </c>
      <c r="BX37" s="23" t="s">
        <v>266</v>
      </c>
      <c r="BY37" s="23" t="s">
        <v>97</v>
      </c>
      <c r="BZ37" s="23" t="s">
        <v>265</v>
      </c>
      <c r="CA37" s="23" t="s">
        <v>97</v>
      </c>
      <c r="CB37" s="23" t="s">
        <v>265</v>
      </c>
      <c r="CC37" s="23" t="s">
        <v>97</v>
      </c>
      <c r="CD37" s="206" t="s">
        <v>266</v>
      </c>
    </row>
    <row r="38" spans="1:82" ht="18" x14ac:dyDescent="0.2">
      <c r="A38" s="114"/>
      <c r="B38" s="111"/>
      <c r="C38" s="110"/>
      <c r="D38" s="110"/>
      <c r="E38" s="16"/>
      <c r="F38" s="16"/>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06"/>
    </row>
    <row r="39" spans="1:82" x14ac:dyDescent="0.2">
      <c r="B39" s="3">
        <f>COUNTIF(B4:B38,"si")</f>
        <v>0</v>
      </c>
      <c r="D39" s="36" t="s">
        <v>56</v>
      </c>
      <c r="E39" s="109">
        <f>SUM(E4:E38)/E3</f>
        <v>16.517241379310345</v>
      </c>
      <c r="F39" s="109">
        <f>SUM(F4:F38)/F3</f>
        <v>14.311111111111112</v>
      </c>
      <c r="G39" s="3">
        <f t="shared" ref="G39:N39" si="13">COUNTIF(G4:G38,"si")</f>
        <v>23</v>
      </c>
      <c r="H39" s="3">
        <f t="shared" si="13"/>
        <v>16</v>
      </c>
      <c r="I39" s="3">
        <f t="shared" si="13"/>
        <v>18</v>
      </c>
      <c r="J39" s="3">
        <f t="shared" si="13"/>
        <v>19</v>
      </c>
      <c r="K39" s="3">
        <f t="shared" si="13"/>
        <v>18</v>
      </c>
      <c r="L39" s="3">
        <f>COUNTIF(L4:L38,"x")</f>
        <v>20</v>
      </c>
      <c r="M39" s="3">
        <f t="shared" si="13"/>
        <v>23</v>
      </c>
      <c r="N39" s="3">
        <f t="shared" si="13"/>
        <v>10</v>
      </c>
      <c r="O39" s="3">
        <f>COUNTIF(O4:O38,"x")</f>
        <v>17</v>
      </c>
      <c r="P39" s="3">
        <f>COUNTIF(P4:P38,"si")</f>
        <v>16</v>
      </c>
      <c r="Q39" s="3">
        <f>COUNTIF(Q4:Q38,"si")</f>
        <v>18</v>
      </c>
      <c r="R39" s="3">
        <f>COUNTIF(R4:R38,"x")</f>
        <v>17</v>
      </c>
      <c r="S39" s="3">
        <f t="shared" ref="S39:X39" si="14">COUNTIF(S4:S38,"si")</f>
        <v>12</v>
      </c>
      <c r="T39" s="3">
        <f t="shared" si="14"/>
        <v>17</v>
      </c>
      <c r="U39" s="3">
        <f t="shared" si="14"/>
        <v>18</v>
      </c>
      <c r="V39" s="3">
        <f t="shared" si="14"/>
        <v>17</v>
      </c>
      <c r="W39" s="3">
        <f t="shared" si="14"/>
        <v>19</v>
      </c>
      <c r="X39" s="3">
        <f t="shared" si="14"/>
        <v>19</v>
      </c>
      <c r="Y39" s="3">
        <f>COUNTIF(Y4:Y38,"x")</f>
        <v>17</v>
      </c>
      <c r="Z39" s="3">
        <f>COUNTIF(Z4:Z38,"si")</f>
        <v>11</v>
      </c>
      <c r="AA39" s="3">
        <f t="shared" ref="AA39:AD39" si="15">COUNTIF(AA4:AA38,"x")</f>
        <v>16</v>
      </c>
      <c r="AB39" s="3">
        <f t="shared" si="15"/>
        <v>17</v>
      </c>
      <c r="AC39" s="3">
        <f t="shared" si="15"/>
        <v>17</v>
      </c>
      <c r="AD39" s="3">
        <f t="shared" si="15"/>
        <v>18</v>
      </c>
      <c r="AE39" s="3">
        <f>COUNTIF(AE4:AE38,"si")</f>
        <v>13</v>
      </c>
      <c r="AF39" s="3">
        <f>COUNTIF(AF4:AF38,"x")</f>
        <v>16</v>
      </c>
      <c r="AG39" s="3">
        <f>COUNTIF(AG4:AG38,"x")</f>
        <v>17</v>
      </c>
      <c r="AH39" s="3">
        <f t="shared" ref="AH39:AU39" si="16">COUNTIF(AH4:AH38,"si")</f>
        <v>10</v>
      </c>
      <c r="AI39" s="3">
        <f t="shared" si="16"/>
        <v>12</v>
      </c>
      <c r="AJ39" s="3">
        <f t="shared" si="16"/>
        <v>14</v>
      </c>
      <c r="AK39" s="3">
        <f t="shared" si="16"/>
        <v>16</v>
      </c>
      <c r="AL39" s="3">
        <f t="shared" si="16"/>
        <v>15</v>
      </c>
      <c r="AM39" s="3">
        <f t="shared" si="16"/>
        <v>16</v>
      </c>
      <c r="AN39" s="3">
        <f t="shared" ref="AN39" si="17">COUNTIF(AN4:AN38,"si")</f>
        <v>12</v>
      </c>
      <c r="AO39" s="3">
        <f>COUNTIF(AO4:AO38,"x")</f>
        <v>14</v>
      </c>
      <c r="AP39" s="3">
        <f>COUNTIF(AP4:AP38,"si")</f>
        <v>10</v>
      </c>
      <c r="AQ39" s="3">
        <f>COUNTIF(AQ4:AQ38,"si")</f>
        <v>14</v>
      </c>
      <c r="AR39" s="3">
        <f>COUNTIF(AR4:AR38,"x")</f>
        <v>13</v>
      </c>
      <c r="AS39" s="3">
        <f t="shared" si="16"/>
        <v>15</v>
      </c>
      <c r="AT39" s="3">
        <f>COUNTIF(AT4:AT38,"x")</f>
        <v>16</v>
      </c>
      <c r="AU39" s="3">
        <f t="shared" si="16"/>
        <v>12</v>
      </c>
      <c r="AV39" s="3">
        <f t="shared" ref="AV39:AX39" si="18">COUNTIF(AV4:AV38,"si")</f>
        <v>11</v>
      </c>
      <c r="AW39" s="3">
        <f t="shared" ref="AW39" si="19">COUNTIF(AW4:AW38,"si")</f>
        <v>9</v>
      </c>
      <c r="AX39" s="3">
        <f t="shared" si="18"/>
        <v>16</v>
      </c>
      <c r="AY39" s="3">
        <f>COUNTIF(AY4:AY38,"x")</f>
        <v>17</v>
      </c>
      <c r="AZ39" s="3">
        <f t="shared" ref="AZ39:BP39" si="20">COUNTIF(AZ4:AZ38,"x")</f>
        <v>17</v>
      </c>
      <c r="BA39" s="3">
        <f t="shared" si="20"/>
        <v>15</v>
      </c>
      <c r="BB39" s="3">
        <f t="shared" si="20"/>
        <v>16</v>
      </c>
      <c r="BC39" s="3">
        <f>COUNTIF(BC4:BC38,"si")</f>
        <v>9</v>
      </c>
      <c r="BD39" s="3">
        <f t="shared" si="20"/>
        <v>16</v>
      </c>
      <c r="BE39" s="3">
        <f t="shared" ref="BE39:BG39" si="21">COUNTIF(BE4:BE38,"x")</f>
        <v>14</v>
      </c>
      <c r="BF39" s="3">
        <f t="shared" si="21"/>
        <v>16</v>
      </c>
      <c r="BG39" s="3">
        <f t="shared" si="21"/>
        <v>16</v>
      </c>
      <c r="BH39" s="3">
        <f>COUNTIF(BH4:BH38,"si")</f>
        <v>10</v>
      </c>
      <c r="BI39" s="3">
        <f>COUNTIF(BI4:BI38,"x")</f>
        <v>15</v>
      </c>
      <c r="BJ39" s="3">
        <f>COUNTIF(BJ4:BJ38,"si")</f>
        <v>8</v>
      </c>
      <c r="BK39" s="3">
        <f>COUNTIF(BK4:BK38,"si")</f>
        <v>11</v>
      </c>
      <c r="BL39" s="3">
        <f t="shared" si="20"/>
        <v>18</v>
      </c>
      <c r="BM39" s="3">
        <f>COUNTIF(BM4:BM38,"si")</f>
        <v>12</v>
      </c>
      <c r="BN39" s="3">
        <f t="shared" si="20"/>
        <v>17</v>
      </c>
      <c r="BO39" s="3">
        <f>COUNTIF(BO4:BO38,"si")</f>
        <v>13</v>
      </c>
      <c r="BP39" s="3">
        <f t="shared" si="20"/>
        <v>14</v>
      </c>
      <c r="BQ39" s="3">
        <f>COUNTIF(BQ4:BQ38,"si")</f>
        <v>16</v>
      </c>
      <c r="BR39" s="3">
        <f>COUNTIF(BR4:BR38,"si")</f>
        <v>14</v>
      </c>
      <c r="BS39" s="3">
        <f>COUNTIF(BS4:BS38,"si")</f>
        <v>14</v>
      </c>
      <c r="BT39" s="3">
        <f>COUNTIF(BT4:BT38,"si")</f>
        <v>12</v>
      </c>
      <c r="BU39" s="3">
        <f t="shared" ref="BU39" si="22">COUNTIF(BU4:BU38,"x")</f>
        <v>17</v>
      </c>
      <c r="BV39" s="3">
        <f>COUNTIF(BV4:BV38,"si")</f>
        <v>15</v>
      </c>
      <c r="BW39" s="3">
        <f>COUNTIF(BW4:BW38,"si")</f>
        <v>13</v>
      </c>
      <c r="BX39" s="3">
        <f t="shared" ref="BX39:CD39" si="23">COUNTIF(BX4:BX38,"x")</f>
        <v>0</v>
      </c>
      <c r="BY39" s="3">
        <f t="shared" si="23"/>
        <v>18</v>
      </c>
      <c r="BZ39" s="3">
        <f>COUNTIF(BZ4:BZ38,"si")</f>
        <v>17</v>
      </c>
      <c r="CA39" s="3">
        <f t="shared" si="23"/>
        <v>19</v>
      </c>
      <c r="CB39" s="3">
        <f>COUNTIF(CB4:CB38,"si")</f>
        <v>11</v>
      </c>
      <c r="CC39" s="3">
        <f t="shared" si="23"/>
        <v>19</v>
      </c>
      <c r="CD39" s="209">
        <f t="shared" si="23"/>
        <v>0</v>
      </c>
    </row>
    <row r="40" spans="1:82" x14ac:dyDescent="0.2">
      <c r="B40" s="112">
        <f>B39*75</f>
        <v>0</v>
      </c>
      <c r="E40" s="22"/>
      <c r="F40" s="22"/>
      <c r="G40" s="6"/>
      <c r="H40" s="6"/>
      <c r="I40" s="6"/>
      <c r="J40" s="6"/>
      <c r="K40" s="6"/>
      <c r="L40" s="6"/>
      <c r="M40" s="6"/>
      <c r="N40" s="6"/>
      <c r="O40" s="6"/>
      <c r="P40" s="6"/>
      <c r="Q40" s="6"/>
      <c r="R40" s="6"/>
      <c r="S40" s="6"/>
      <c r="T40" s="6"/>
      <c r="U40" s="6"/>
      <c r="V40" s="6"/>
      <c r="W40" s="6"/>
      <c r="X40" s="6"/>
      <c r="Y40" s="6"/>
    </row>
    <row r="41" spans="1:82" s="94" customFormat="1" ht="42.75" customHeight="1" x14ac:dyDescent="0.2">
      <c r="C41" s="97"/>
      <c r="D41" s="97"/>
      <c r="E41" s="152"/>
      <c r="F41" s="152"/>
      <c r="G41" s="11"/>
      <c r="H41" s="11"/>
      <c r="I41" s="11"/>
      <c r="J41" s="11"/>
      <c r="K41" s="11"/>
      <c r="L41" s="11"/>
      <c r="M41" s="11" t="s">
        <v>390</v>
      </c>
      <c r="N41" s="11" t="s">
        <v>391</v>
      </c>
      <c r="O41" s="11" t="s">
        <v>392</v>
      </c>
      <c r="P41" s="11"/>
      <c r="Q41" s="11" t="s">
        <v>392</v>
      </c>
      <c r="R41" s="11" t="s">
        <v>390</v>
      </c>
      <c r="S41" s="11"/>
      <c r="T41" s="11"/>
      <c r="U41" s="11" t="s">
        <v>440</v>
      </c>
      <c r="V41" s="11"/>
      <c r="W41" s="11"/>
      <c r="X41" s="11"/>
      <c r="Y41" s="11" t="s">
        <v>445</v>
      </c>
      <c r="AA41" s="11" t="s">
        <v>450</v>
      </c>
      <c r="AD41" s="11" t="s">
        <v>487</v>
      </c>
      <c r="AG41" s="11" t="s">
        <v>513</v>
      </c>
      <c r="AH41" s="94" t="s">
        <v>519</v>
      </c>
      <c r="AJ41" s="94" t="s">
        <v>520</v>
      </c>
      <c r="AT41" s="94" t="s">
        <v>541</v>
      </c>
      <c r="AV41" s="94" t="s">
        <v>542</v>
      </c>
      <c r="AY41" s="94" t="s">
        <v>553</v>
      </c>
      <c r="AZ41" s="94" t="s">
        <v>562</v>
      </c>
      <c r="BA41" s="94" t="s">
        <v>578</v>
      </c>
      <c r="BF41" s="94" t="s">
        <v>617</v>
      </c>
      <c r="BI41" s="166" t="s">
        <v>616</v>
      </c>
      <c r="BL41" s="94" t="s">
        <v>625</v>
      </c>
      <c r="BU41" s="94" t="s">
        <v>643</v>
      </c>
      <c r="BW41" s="94" t="s">
        <v>656</v>
      </c>
      <c r="BZ41" s="94" t="s">
        <v>656</v>
      </c>
      <c r="CB41" s="94" t="s">
        <v>667</v>
      </c>
    </row>
    <row r="42" spans="1:82" s="94" customFormat="1" ht="36" customHeight="1" x14ac:dyDescent="0.2">
      <c r="C42" s="97"/>
      <c r="D42" s="97"/>
      <c r="E42" s="152"/>
      <c r="F42" s="152"/>
      <c r="G42" s="11"/>
      <c r="H42" s="11"/>
      <c r="I42" s="11"/>
      <c r="J42" s="11"/>
      <c r="K42" s="11"/>
      <c r="L42" s="165" t="s">
        <v>489</v>
      </c>
      <c r="M42" s="11" t="s">
        <v>393</v>
      </c>
      <c r="N42" s="11"/>
      <c r="O42" s="11"/>
      <c r="P42" s="11"/>
      <c r="Q42" s="11" t="s">
        <v>425</v>
      </c>
      <c r="R42" s="11" t="s">
        <v>439</v>
      </c>
      <c r="S42" s="11"/>
      <c r="T42" s="11"/>
      <c r="U42" s="11"/>
      <c r="V42" s="11"/>
      <c r="W42" s="11"/>
      <c r="X42" s="11"/>
      <c r="Y42" s="165" t="s">
        <v>488</v>
      </c>
      <c r="AB42" s="166" t="s">
        <v>490</v>
      </c>
      <c r="AD42" s="166" t="s">
        <v>491</v>
      </c>
      <c r="BA42" s="94" t="s">
        <v>585</v>
      </c>
      <c r="BB42" s="166" t="s">
        <v>491</v>
      </c>
      <c r="BU42" s="94" t="s">
        <v>640</v>
      </c>
      <c r="BZ42" s="94" t="s">
        <v>666</v>
      </c>
      <c r="CB42" s="94" t="s">
        <v>666</v>
      </c>
    </row>
    <row r="43" spans="1:82" ht="36" customHeight="1" x14ac:dyDescent="0.2">
      <c r="E43" s="22"/>
      <c r="F43" s="22"/>
      <c r="G43" s="6"/>
      <c r="H43" s="6"/>
      <c r="I43" s="6"/>
      <c r="J43" s="6"/>
      <c r="K43" s="6"/>
      <c r="L43" s="6"/>
      <c r="M43" s="11" t="s">
        <v>394</v>
      </c>
      <c r="N43" s="6"/>
      <c r="O43" s="6"/>
      <c r="P43" s="6"/>
      <c r="Q43" s="6"/>
      <c r="R43" s="6"/>
      <c r="S43" s="6"/>
      <c r="T43" s="6"/>
      <c r="U43" s="6"/>
      <c r="V43" s="6"/>
      <c r="W43" s="6"/>
      <c r="X43" s="6"/>
      <c r="Y43" s="6"/>
    </row>
  </sheetData>
  <mergeCells count="5">
    <mergeCell ref="F1:F2"/>
    <mergeCell ref="C1:D2"/>
    <mergeCell ref="A1:A2"/>
    <mergeCell ref="B1:B2"/>
    <mergeCell ref="E1:E2"/>
  </mergeCells>
  <phoneticPr fontId="0" type="noConversion"/>
  <conditionalFormatting sqref="Q38 J38 J30:J36 K31:K35">
    <cfRule type="cellIs" dxfId="7" priority="219" stopIfTrue="1" operator="equal">
      <formula>"si"</formula>
    </cfRule>
  </conditionalFormatting>
  <conditionalFormatting sqref="R38 H38:I38 K38:P38 J33:L33 K34:L36 G35:I35 K30:L32 M26:P36 G26:G38 H26:I36 J31:J35 K31:N34 K35:P35 P31:AN35 H37:AN37 S37:AN38 V23:V37 O23:O36 I23:N29 T23:T38 AB23:AB38 P19:AN29 Q4:AN36 G4:P25 I22:AZ22 H7:AZ7 G18:BW18 G15:CD15 G16:BU16 AN4:CD38">
    <cfRule type="cellIs" dxfId="6" priority="216" stopIfTrue="1" operator="equal">
      <formula>"si"</formula>
    </cfRule>
    <cfRule type="cellIs" dxfId="5" priority="217" stopIfTrue="1" operator="equal">
      <formula>"ok"</formula>
    </cfRule>
    <cfRule type="cellIs" dxfId="4" priority="218" stopIfTrue="1" operator="equal">
      <formula>"x"</formula>
    </cfRule>
  </conditionalFormatting>
  <conditionalFormatting sqref="G2:CD3">
    <cfRule type="cellIs" dxfId="3" priority="220" stopIfTrue="1" operator="equal">
      <formula>"no"</formula>
    </cfRule>
  </conditionalFormatting>
  <printOptions horizontalCentered="1" verticalCentered="1"/>
  <pageMargins left="0" right="0" top="0" bottom="0" header="0" footer="0"/>
  <pageSetup paperSize="9" scale="4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D1:F2"/>
  <sheetViews>
    <sheetView workbookViewId="0">
      <selection sqref="A1:XFD1048576"/>
    </sheetView>
  </sheetViews>
  <sheetFormatPr defaultRowHeight="12.75" x14ac:dyDescent="0.2"/>
  <cols>
    <col min="1" max="1" width="8.28515625" customWidth="1"/>
  </cols>
  <sheetData>
    <row r="1" spans="4:6" ht="13.5" thickBot="1" x14ac:dyDescent="0.25"/>
    <row r="2" spans="4:6" ht="13.5" thickBot="1" x14ac:dyDescent="0.25">
      <c r="D2" s="277" t="s">
        <v>449</v>
      </c>
      <c r="E2" s="278"/>
      <c r="F2" s="279"/>
    </row>
  </sheetData>
  <mergeCells count="1">
    <mergeCell ref="D2:F2"/>
  </mergeCells>
  <pageMargins left="0.70866141732283472" right="0.70866141732283472" top="0.74803149606299213" bottom="0.74803149606299213"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XFD1048576"/>
    </sheetView>
  </sheetViews>
  <sheetFormatPr defaultRowHeight="12.75" x14ac:dyDescent="0.2"/>
  <cols>
    <col min="1" max="1" width="8.28515625" customWidth="1"/>
  </cols>
  <sheetData>
    <row r="1" spans="4:6" ht="13.5" thickBot="1" x14ac:dyDescent="0.25"/>
    <row r="2" spans="4:6" ht="13.5" thickBot="1" x14ac:dyDescent="0.25">
      <c r="D2" s="277" t="s">
        <v>458</v>
      </c>
      <c r="E2" s="278"/>
      <c r="F2" s="279"/>
    </row>
  </sheetData>
  <mergeCells count="1">
    <mergeCell ref="D2:F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topLeftCell="A13" workbookViewId="0">
      <selection sqref="A1:XFD1048576"/>
    </sheetView>
  </sheetViews>
  <sheetFormatPr defaultRowHeight="12.75" x14ac:dyDescent="0.2"/>
  <cols>
    <col min="1" max="1" width="8.28515625" customWidth="1"/>
  </cols>
  <sheetData>
    <row r="1" spans="4:6" ht="13.5" thickBot="1" x14ac:dyDescent="0.25"/>
    <row r="2" spans="4:6" ht="13.5" thickBot="1" x14ac:dyDescent="0.25">
      <c r="D2" s="277" t="s">
        <v>475</v>
      </c>
      <c r="E2" s="278"/>
      <c r="F2" s="279"/>
    </row>
  </sheetData>
  <mergeCells count="1">
    <mergeCell ref="D2:F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481</v>
      </c>
      <c r="E2" s="278"/>
      <c r="F2" s="279"/>
    </row>
  </sheetData>
  <mergeCells count="1">
    <mergeCell ref="D2:F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XFD1048576"/>
    </sheetView>
  </sheetViews>
  <sheetFormatPr defaultRowHeight="12.75" x14ac:dyDescent="0.2"/>
  <cols>
    <col min="1" max="1" width="8.28515625" customWidth="1"/>
  </cols>
  <sheetData>
    <row r="1" spans="4:6" ht="13.5" thickBot="1" x14ac:dyDescent="0.25"/>
    <row r="2" spans="4:6" ht="13.5" thickBot="1" x14ac:dyDescent="0.25">
      <c r="D2" s="277" t="s">
        <v>503</v>
      </c>
      <c r="E2" s="278"/>
      <c r="F2" s="279"/>
    </row>
  </sheetData>
  <mergeCells count="1">
    <mergeCell ref="D2:F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538</v>
      </c>
      <c r="E2" s="278"/>
      <c r="F2" s="279"/>
    </row>
  </sheetData>
  <mergeCells count="1">
    <mergeCell ref="D2:F2"/>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activeCell="K38" sqref="K38"/>
    </sheetView>
  </sheetViews>
  <sheetFormatPr defaultRowHeight="12.75" x14ac:dyDescent="0.2"/>
  <cols>
    <col min="1" max="1" width="8.28515625" customWidth="1"/>
  </cols>
  <sheetData>
    <row r="1" spans="4:6" ht="13.5" thickBot="1" x14ac:dyDescent="0.25"/>
    <row r="2" spans="4:6" ht="13.5" thickBot="1" x14ac:dyDescent="0.25">
      <c r="D2" s="277" t="s">
        <v>475</v>
      </c>
      <c r="E2" s="278"/>
      <c r="F2" s="279"/>
    </row>
  </sheetData>
  <mergeCells count="1">
    <mergeCell ref="D2:F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zoomScaleNormal="100"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458</v>
      </c>
      <c r="E2" s="278"/>
      <c r="F2" s="279"/>
    </row>
  </sheetData>
  <mergeCells count="1">
    <mergeCell ref="D2:F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564</v>
      </c>
      <c r="E2" s="278"/>
      <c r="F2" s="279"/>
    </row>
  </sheetData>
  <mergeCells count="1">
    <mergeCell ref="D2:F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topLeftCell="A72" workbookViewId="0">
      <selection activeCell="E112" sqref="E112"/>
    </sheetView>
  </sheetViews>
  <sheetFormatPr defaultRowHeight="12.75" x14ac:dyDescent="0.2"/>
  <cols>
    <col min="1" max="1" width="8.28515625" customWidth="1"/>
  </cols>
  <sheetData>
    <row r="1" spans="4:6" ht="13.5" thickBot="1" x14ac:dyDescent="0.25"/>
    <row r="2" spans="4:6" ht="13.5" thickBot="1" x14ac:dyDescent="0.25">
      <c r="D2" s="277" t="s">
        <v>538</v>
      </c>
      <c r="E2" s="278"/>
      <c r="F2" s="279"/>
    </row>
  </sheetData>
  <mergeCells count="1">
    <mergeCell ref="D2:F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IO66"/>
  <sheetViews>
    <sheetView showZeros="0" tabSelected="1" topLeftCell="A40" zoomScale="89" zoomScaleNormal="89" zoomScaleSheetLayoutView="50" workbookViewId="0">
      <pane xSplit="2" topLeftCell="DO1" activePane="topRight" state="frozen"/>
      <selection pane="topRight" activeCell="FH51" sqref="FH51"/>
    </sheetView>
  </sheetViews>
  <sheetFormatPr defaultRowHeight="12.75" x14ac:dyDescent="0.2"/>
  <cols>
    <col min="1" max="1" width="3.28515625" style="6" customWidth="1"/>
    <col min="2" max="2" width="21.140625" style="34" bestFit="1" customWidth="1"/>
    <col min="3" max="3" width="5.28515625" style="6" customWidth="1"/>
    <col min="4" max="4" width="6.5703125" style="19" customWidth="1"/>
    <col min="5" max="5" width="6.5703125" style="6" customWidth="1"/>
    <col min="6" max="6" width="6.7109375" style="19" customWidth="1"/>
    <col min="7" max="7" width="7.5703125" style="6" customWidth="1"/>
    <col min="8" max="11" width="5.28515625" style="6" customWidth="1"/>
    <col min="12" max="12" width="6.5703125" style="6" customWidth="1"/>
    <col min="13" max="13" width="4.140625" style="6" customWidth="1"/>
    <col min="14" max="14" width="5.28515625" style="6" customWidth="1"/>
    <col min="15" max="19" width="4.140625" style="8" hidden="1" customWidth="1"/>
    <col min="20" max="53" width="4.140625" style="8" customWidth="1"/>
    <col min="54" max="54" width="6.28515625" style="8" customWidth="1"/>
    <col min="55" max="58" width="4.140625" style="8" customWidth="1"/>
    <col min="59" max="59" width="6.5703125" style="8" customWidth="1"/>
    <col min="60" max="63" width="4.140625" style="8" customWidth="1"/>
    <col min="64" max="64" width="5.28515625" style="8" customWidth="1"/>
    <col min="65" max="68" width="4.140625" style="8" customWidth="1"/>
    <col min="69" max="69" width="5.42578125" style="8" customWidth="1"/>
    <col min="70" max="73" width="4.140625" style="8" customWidth="1"/>
    <col min="74" max="74" width="5.140625" style="8" customWidth="1"/>
    <col min="75" max="78" width="4.140625" style="8" customWidth="1"/>
    <col min="79" max="79" width="4.7109375" style="8" customWidth="1"/>
    <col min="80" max="83" width="4.140625" style="8" customWidth="1"/>
    <col min="84" max="84" width="5.85546875" style="8" customWidth="1"/>
    <col min="85" max="88" width="4.140625" style="8" customWidth="1"/>
    <col min="89" max="89" width="6.140625" style="8" customWidth="1"/>
    <col min="90" max="93" width="4.140625" style="8" customWidth="1"/>
    <col min="94" max="94" width="5.7109375" style="8" customWidth="1"/>
    <col min="95" max="98" width="4.140625" style="8" customWidth="1"/>
    <col min="99" max="99" width="6.85546875" style="8" customWidth="1"/>
    <col min="100" max="103" width="4.140625" style="8" customWidth="1"/>
    <col min="104" max="104" width="5.28515625" style="8" customWidth="1"/>
    <col min="105" max="133" width="4.140625" style="8" customWidth="1"/>
    <col min="134" max="134" width="6" style="8" customWidth="1"/>
    <col min="135" max="138" width="4.140625" style="8" customWidth="1"/>
    <col min="139" max="139" width="5.140625" style="8" customWidth="1"/>
    <col min="140" max="148" width="4.140625" style="8" customWidth="1"/>
    <col min="149" max="149" width="6.28515625" style="8" customWidth="1"/>
    <col min="150" max="153" width="4.140625" style="8" customWidth="1"/>
    <col min="154" max="154" width="6.28515625" style="8" customWidth="1"/>
    <col min="155" max="158" width="4.140625" style="33" customWidth="1"/>
    <col min="159" max="159" width="8.5703125" style="33" customWidth="1"/>
    <col min="160" max="163" width="4.140625" style="8" customWidth="1"/>
    <col min="164" max="164" width="9.140625" style="8" customWidth="1"/>
    <col min="165" max="169" width="4.140625" style="8" customWidth="1"/>
    <col min="170" max="16384" width="9.140625" style="14"/>
  </cols>
  <sheetData>
    <row r="1" spans="1:249" ht="15" thickBot="1" x14ac:dyDescent="0.25">
      <c r="O1" s="248"/>
      <c r="P1" s="249"/>
      <c r="Q1" s="249"/>
      <c r="R1" s="249"/>
      <c r="S1" s="250"/>
      <c r="T1" s="251" t="s">
        <v>35</v>
      </c>
      <c r="U1" s="251"/>
      <c r="V1" s="251"/>
      <c r="W1" s="251"/>
      <c r="X1" s="251"/>
      <c r="Y1" s="251" t="s">
        <v>35</v>
      </c>
      <c r="Z1" s="251"/>
      <c r="AA1" s="251"/>
      <c r="AB1" s="251"/>
      <c r="AC1" s="251"/>
      <c r="AD1" s="252" t="s">
        <v>291</v>
      </c>
      <c r="AE1" s="252"/>
      <c r="AF1" s="252"/>
      <c r="AG1" s="252"/>
      <c r="AH1" s="252"/>
      <c r="AI1" s="252" t="s">
        <v>291</v>
      </c>
      <c r="AJ1" s="252"/>
      <c r="AK1" s="252"/>
      <c r="AL1" s="252"/>
      <c r="AM1" s="252"/>
      <c r="AN1" s="252" t="s">
        <v>291</v>
      </c>
      <c r="AO1" s="252"/>
      <c r="AP1" s="252"/>
      <c r="AQ1" s="252"/>
      <c r="AR1" s="252"/>
      <c r="AS1" s="252" t="s">
        <v>291</v>
      </c>
      <c r="AT1" s="252"/>
      <c r="AU1" s="252"/>
      <c r="AV1" s="252"/>
      <c r="AW1" s="252"/>
      <c r="AX1" s="258" t="s">
        <v>344</v>
      </c>
      <c r="AY1" s="258"/>
      <c r="AZ1" s="258"/>
      <c r="BA1" s="258"/>
      <c r="BB1" s="258"/>
      <c r="BC1" s="252" t="s">
        <v>291</v>
      </c>
      <c r="BD1" s="252"/>
      <c r="BE1" s="252"/>
      <c r="BF1" s="252"/>
      <c r="BG1" s="252"/>
      <c r="BH1" s="252" t="s">
        <v>291</v>
      </c>
      <c r="BI1" s="252"/>
      <c r="BJ1" s="252"/>
      <c r="BK1" s="252"/>
      <c r="BL1" s="252"/>
      <c r="BM1" s="252" t="s">
        <v>291</v>
      </c>
      <c r="BN1" s="252"/>
      <c r="BO1" s="252"/>
      <c r="BP1" s="252"/>
      <c r="BQ1" s="252"/>
      <c r="BR1" s="251" t="s">
        <v>35</v>
      </c>
      <c r="BS1" s="251"/>
      <c r="BT1" s="251"/>
      <c r="BU1" s="251"/>
      <c r="BV1" s="251"/>
      <c r="BW1" s="251" t="s">
        <v>35</v>
      </c>
      <c r="BX1" s="251"/>
      <c r="BY1" s="251"/>
      <c r="BZ1" s="251"/>
      <c r="CA1" s="251"/>
      <c r="CB1" s="258" t="s">
        <v>344</v>
      </c>
      <c r="CC1" s="258"/>
      <c r="CD1" s="258"/>
      <c r="CE1" s="258"/>
      <c r="CF1" s="258"/>
      <c r="CG1" s="255" t="s">
        <v>344</v>
      </c>
      <c r="CH1" s="256"/>
      <c r="CI1" s="256"/>
      <c r="CJ1" s="256"/>
      <c r="CK1" s="257"/>
      <c r="CL1" s="252" t="s">
        <v>291</v>
      </c>
      <c r="CM1" s="252"/>
      <c r="CN1" s="252"/>
      <c r="CO1" s="252"/>
      <c r="CP1" s="252"/>
      <c r="CQ1" s="252" t="s">
        <v>291</v>
      </c>
      <c r="CR1" s="252"/>
      <c r="CS1" s="252"/>
      <c r="CT1" s="252"/>
      <c r="CU1" s="252"/>
      <c r="CV1" s="258" t="s">
        <v>344</v>
      </c>
      <c r="CW1" s="258"/>
      <c r="CX1" s="258"/>
      <c r="CY1" s="258"/>
      <c r="CZ1" s="258"/>
      <c r="DA1" s="252" t="s">
        <v>291</v>
      </c>
      <c r="DB1" s="252"/>
      <c r="DC1" s="252"/>
      <c r="DD1" s="252"/>
      <c r="DE1" s="252"/>
      <c r="DF1" s="252" t="s">
        <v>291</v>
      </c>
      <c r="DG1" s="252"/>
      <c r="DH1" s="252"/>
      <c r="DI1" s="252"/>
      <c r="DJ1" s="252"/>
      <c r="DK1" s="252" t="s">
        <v>291</v>
      </c>
      <c r="DL1" s="252"/>
      <c r="DM1" s="252"/>
      <c r="DN1" s="252"/>
      <c r="DO1" s="252"/>
      <c r="DP1" s="252" t="s">
        <v>291</v>
      </c>
      <c r="DQ1" s="252"/>
      <c r="DR1" s="252"/>
      <c r="DS1" s="252"/>
      <c r="DT1" s="252"/>
      <c r="DU1" s="252" t="s">
        <v>291</v>
      </c>
      <c r="DV1" s="252"/>
      <c r="DW1" s="252"/>
      <c r="DX1" s="252"/>
      <c r="DY1" s="252"/>
      <c r="DZ1" s="258" t="s">
        <v>610</v>
      </c>
      <c r="EA1" s="258"/>
      <c r="EB1" s="258"/>
      <c r="EC1" s="258"/>
      <c r="ED1" s="258"/>
      <c r="EE1" s="252" t="s">
        <v>291</v>
      </c>
      <c r="EF1" s="252"/>
      <c r="EG1" s="252"/>
      <c r="EH1" s="252"/>
      <c r="EI1" s="252"/>
      <c r="EJ1" s="252" t="s">
        <v>291</v>
      </c>
      <c r="EK1" s="252"/>
      <c r="EL1" s="252"/>
      <c r="EM1" s="252"/>
      <c r="EN1" s="252"/>
      <c r="EO1" s="251" t="s">
        <v>35</v>
      </c>
      <c r="EP1" s="251"/>
      <c r="EQ1" s="251"/>
      <c r="ER1" s="251"/>
      <c r="ES1" s="251"/>
      <c r="ET1" s="272" t="s">
        <v>3</v>
      </c>
      <c r="EU1" s="272"/>
      <c r="EV1" s="272"/>
      <c r="EW1" s="272"/>
      <c r="EX1" s="272"/>
      <c r="EY1" s="272" t="s">
        <v>4</v>
      </c>
      <c r="EZ1" s="272"/>
      <c r="FA1" s="272"/>
      <c r="FB1" s="272"/>
      <c r="FC1" s="272"/>
      <c r="FD1" s="272" t="s">
        <v>340</v>
      </c>
      <c r="FE1" s="272"/>
      <c r="FF1" s="272"/>
      <c r="FG1" s="272"/>
      <c r="FH1" s="272"/>
      <c r="FI1" s="262" t="s">
        <v>107</v>
      </c>
      <c r="FJ1" s="262"/>
      <c r="FK1" s="262"/>
      <c r="FL1" s="262"/>
      <c r="FM1" s="262"/>
    </row>
    <row r="2" spans="1:249" s="11" customFormat="1" ht="12.75" customHeight="1" x14ac:dyDescent="0.2">
      <c r="A2" s="243" t="s">
        <v>77</v>
      </c>
      <c r="B2" s="245" t="s">
        <v>10</v>
      </c>
      <c r="C2" s="226" t="s">
        <v>40</v>
      </c>
      <c r="D2" s="246" t="s">
        <v>80</v>
      </c>
      <c r="E2" s="226" t="s">
        <v>27</v>
      </c>
      <c r="F2" s="246" t="s">
        <v>28</v>
      </c>
      <c r="G2" s="226" t="s">
        <v>342</v>
      </c>
      <c r="H2" s="226" t="s">
        <v>343</v>
      </c>
      <c r="I2" s="226" t="s">
        <v>73</v>
      </c>
      <c r="J2" s="226" t="s">
        <v>74</v>
      </c>
      <c r="K2" s="226" t="s">
        <v>36</v>
      </c>
      <c r="L2" s="226" t="s">
        <v>29</v>
      </c>
      <c r="M2" s="226" t="s">
        <v>502</v>
      </c>
      <c r="N2" s="226" t="s">
        <v>30</v>
      </c>
      <c r="O2" s="234"/>
      <c r="P2" s="235"/>
      <c r="Q2" s="235"/>
      <c r="R2" s="235"/>
      <c r="S2" s="236"/>
      <c r="T2" s="230">
        <v>41522</v>
      </c>
      <c r="U2" s="231"/>
      <c r="V2" s="231"/>
      <c r="W2" s="231"/>
      <c r="X2" s="231"/>
      <c r="Y2" s="230">
        <v>41530</v>
      </c>
      <c r="Z2" s="231"/>
      <c r="AA2" s="231"/>
      <c r="AB2" s="231"/>
      <c r="AC2" s="231"/>
      <c r="AD2" s="234">
        <v>41541</v>
      </c>
      <c r="AE2" s="235"/>
      <c r="AF2" s="235"/>
      <c r="AG2" s="235"/>
      <c r="AH2" s="236"/>
      <c r="AI2" s="230">
        <v>41576</v>
      </c>
      <c r="AJ2" s="231"/>
      <c r="AK2" s="231"/>
      <c r="AL2" s="231"/>
      <c r="AM2" s="231"/>
      <c r="AN2" s="230">
        <v>41582</v>
      </c>
      <c r="AO2" s="231"/>
      <c r="AP2" s="231"/>
      <c r="AQ2" s="231"/>
      <c r="AR2" s="231"/>
      <c r="AS2" s="230">
        <v>41586</v>
      </c>
      <c r="AT2" s="231"/>
      <c r="AU2" s="231"/>
      <c r="AV2" s="231"/>
      <c r="AW2" s="231"/>
      <c r="AX2" s="230">
        <v>41590</v>
      </c>
      <c r="AY2" s="231"/>
      <c r="AZ2" s="231"/>
      <c r="BA2" s="231"/>
      <c r="BB2" s="231"/>
      <c r="BC2" s="230">
        <v>41592</v>
      </c>
      <c r="BD2" s="231"/>
      <c r="BE2" s="231"/>
      <c r="BF2" s="231"/>
      <c r="BG2" s="231"/>
      <c r="BH2" s="230">
        <v>41607</v>
      </c>
      <c r="BI2" s="231"/>
      <c r="BJ2" s="231"/>
      <c r="BK2" s="231"/>
      <c r="BL2" s="231"/>
      <c r="BM2" s="230">
        <v>41610</v>
      </c>
      <c r="BN2" s="231"/>
      <c r="BO2" s="231"/>
      <c r="BP2" s="231"/>
      <c r="BQ2" s="231"/>
      <c r="BR2" s="230">
        <v>41673</v>
      </c>
      <c r="BS2" s="231"/>
      <c r="BT2" s="231"/>
      <c r="BU2" s="231"/>
      <c r="BV2" s="231"/>
      <c r="BW2" s="230">
        <v>41683</v>
      </c>
      <c r="BX2" s="231"/>
      <c r="BY2" s="231"/>
      <c r="BZ2" s="231"/>
      <c r="CA2" s="231"/>
      <c r="CB2" s="230">
        <v>41694</v>
      </c>
      <c r="CC2" s="231"/>
      <c r="CD2" s="231"/>
      <c r="CE2" s="231"/>
      <c r="CF2" s="231"/>
      <c r="CG2" s="230">
        <v>41711</v>
      </c>
      <c r="CH2" s="231"/>
      <c r="CI2" s="231"/>
      <c r="CJ2" s="231"/>
      <c r="CK2" s="231"/>
      <c r="CL2" s="230">
        <v>41716</v>
      </c>
      <c r="CM2" s="231"/>
      <c r="CN2" s="231"/>
      <c r="CO2" s="231"/>
      <c r="CP2" s="231"/>
      <c r="CQ2" s="230">
        <v>41719</v>
      </c>
      <c r="CR2" s="231"/>
      <c r="CS2" s="231"/>
      <c r="CT2" s="231"/>
      <c r="CU2" s="231"/>
      <c r="CV2" s="230">
        <v>41723</v>
      </c>
      <c r="CW2" s="231"/>
      <c r="CX2" s="231"/>
      <c r="CY2" s="231"/>
      <c r="CZ2" s="231"/>
      <c r="DA2" s="230">
        <v>41730</v>
      </c>
      <c r="DB2" s="231"/>
      <c r="DC2" s="231"/>
      <c r="DD2" s="231"/>
      <c r="DE2" s="231"/>
      <c r="DF2" s="230">
        <v>41736</v>
      </c>
      <c r="DG2" s="231"/>
      <c r="DH2" s="231"/>
      <c r="DI2" s="231"/>
      <c r="DJ2" s="231"/>
      <c r="DK2" s="230">
        <v>41740</v>
      </c>
      <c r="DL2" s="231"/>
      <c r="DM2" s="231"/>
      <c r="DN2" s="231"/>
      <c r="DO2" s="231"/>
      <c r="DP2" s="230">
        <v>41744</v>
      </c>
      <c r="DQ2" s="231"/>
      <c r="DR2" s="231"/>
      <c r="DS2" s="231"/>
      <c r="DT2" s="231"/>
      <c r="DU2" s="230">
        <v>41751</v>
      </c>
      <c r="DV2" s="231"/>
      <c r="DW2" s="231"/>
      <c r="DX2" s="231"/>
      <c r="DY2" s="231"/>
      <c r="DZ2" s="230">
        <v>41758</v>
      </c>
      <c r="EA2" s="231"/>
      <c r="EB2" s="231"/>
      <c r="EC2" s="231"/>
      <c r="ED2" s="231"/>
      <c r="EE2" s="230">
        <v>41766</v>
      </c>
      <c r="EF2" s="231"/>
      <c r="EG2" s="231"/>
      <c r="EH2" s="231"/>
      <c r="EI2" s="231"/>
      <c r="EJ2" s="230">
        <v>41773</v>
      </c>
      <c r="EK2" s="231"/>
      <c r="EL2" s="231"/>
      <c r="EM2" s="231"/>
      <c r="EN2" s="231"/>
      <c r="EO2" s="230">
        <v>41788</v>
      </c>
      <c r="EP2" s="231"/>
      <c r="EQ2" s="231"/>
      <c r="ER2" s="231"/>
      <c r="ES2" s="231"/>
      <c r="ET2" s="230">
        <v>41800</v>
      </c>
      <c r="EU2" s="231"/>
      <c r="EV2" s="231"/>
      <c r="EW2" s="231"/>
      <c r="EX2" s="231"/>
      <c r="EY2" s="230">
        <v>41807</v>
      </c>
      <c r="EZ2" s="231"/>
      <c r="FA2" s="231"/>
      <c r="FB2" s="231"/>
      <c r="FC2" s="231"/>
      <c r="FD2" s="230">
        <v>41813</v>
      </c>
      <c r="FE2" s="231"/>
      <c r="FF2" s="231"/>
      <c r="FG2" s="231"/>
      <c r="FH2" s="231"/>
      <c r="FI2" s="265">
        <v>41817</v>
      </c>
      <c r="FJ2" s="266"/>
      <c r="FK2" s="266"/>
      <c r="FL2" s="266"/>
      <c r="FM2" s="266"/>
    </row>
    <row r="3" spans="1:249" s="11" customFormat="1" ht="35.25" customHeight="1" x14ac:dyDescent="0.2">
      <c r="A3" s="244"/>
      <c r="B3" s="219"/>
      <c r="C3" s="227"/>
      <c r="D3" s="247"/>
      <c r="E3" s="227"/>
      <c r="F3" s="247"/>
      <c r="G3" s="227"/>
      <c r="H3" s="227"/>
      <c r="I3" s="227"/>
      <c r="J3" s="227"/>
      <c r="K3" s="227" t="s">
        <v>23</v>
      </c>
      <c r="L3" s="227" t="s">
        <v>24</v>
      </c>
      <c r="M3" s="227" t="s">
        <v>24</v>
      </c>
      <c r="N3" s="227"/>
      <c r="O3" s="237"/>
      <c r="P3" s="238"/>
      <c r="Q3" s="238"/>
      <c r="R3" s="238"/>
      <c r="S3" s="239"/>
      <c r="T3" s="232" t="s">
        <v>375</v>
      </c>
      <c r="U3" s="233"/>
      <c r="V3" s="233"/>
      <c r="W3" s="233"/>
      <c r="X3" s="233"/>
      <c r="Y3" s="232" t="s">
        <v>377</v>
      </c>
      <c r="Z3" s="233"/>
      <c r="AA3" s="233"/>
      <c r="AB3" s="233"/>
      <c r="AC3" s="233"/>
      <c r="AD3" s="228" t="s">
        <v>435</v>
      </c>
      <c r="AE3" s="229"/>
      <c r="AF3" s="229"/>
      <c r="AG3" s="229"/>
      <c r="AH3" s="229"/>
      <c r="AI3" s="228" t="s">
        <v>446</v>
      </c>
      <c r="AJ3" s="229"/>
      <c r="AK3" s="229"/>
      <c r="AL3" s="229"/>
      <c r="AM3" s="229"/>
      <c r="AN3" s="228" t="s">
        <v>451</v>
      </c>
      <c r="AO3" s="229"/>
      <c r="AP3" s="229"/>
      <c r="AQ3" s="229"/>
      <c r="AR3" s="229"/>
      <c r="AS3" s="228" t="s">
        <v>459</v>
      </c>
      <c r="AT3" s="229"/>
      <c r="AU3" s="229"/>
      <c r="AV3" s="229"/>
      <c r="AW3" s="229"/>
      <c r="AX3" s="253" t="s">
        <v>477</v>
      </c>
      <c r="AY3" s="254"/>
      <c r="AZ3" s="254"/>
      <c r="BA3" s="254"/>
      <c r="BB3" s="254"/>
      <c r="BC3" s="228" t="s">
        <v>486</v>
      </c>
      <c r="BD3" s="229"/>
      <c r="BE3" s="229"/>
      <c r="BF3" s="229"/>
      <c r="BG3" s="229"/>
      <c r="BH3" s="228" t="s">
        <v>508</v>
      </c>
      <c r="BI3" s="229"/>
      <c r="BJ3" s="229"/>
      <c r="BK3" s="229"/>
      <c r="BL3" s="229"/>
      <c r="BM3" s="228" t="s">
        <v>514</v>
      </c>
      <c r="BN3" s="229"/>
      <c r="BO3" s="229"/>
      <c r="BP3" s="229"/>
      <c r="BQ3" s="229"/>
      <c r="BR3" s="232" t="s">
        <v>522</v>
      </c>
      <c r="BS3" s="233"/>
      <c r="BT3" s="233"/>
      <c r="BU3" s="233"/>
      <c r="BV3" s="233"/>
      <c r="BW3" s="232" t="s">
        <v>531</v>
      </c>
      <c r="BX3" s="233"/>
      <c r="BY3" s="233"/>
      <c r="BZ3" s="233"/>
      <c r="CA3" s="233"/>
      <c r="CB3" s="253" t="s">
        <v>539</v>
      </c>
      <c r="CC3" s="254"/>
      <c r="CD3" s="254"/>
      <c r="CE3" s="254"/>
      <c r="CF3" s="254"/>
      <c r="CG3" s="259" t="s">
        <v>551</v>
      </c>
      <c r="CH3" s="260"/>
      <c r="CI3" s="260"/>
      <c r="CJ3" s="260"/>
      <c r="CK3" s="261"/>
      <c r="CL3" s="228" t="s">
        <v>557</v>
      </c>
      <c r="CM3" s="229"/>
      <c r="CN3" s="229"/>
      <c r="CO3" s="229"/>
      <c r="CP3" s="229"/>
      <c r="CQ3" s="228" t="s">
        <v>572</v>
      </c>
      <c r="CR3" s="229"/>
      <c r="CS3" s="229"/>
      <c r="CT3" s="229"/>
      <c r="CU3" s="229"/>
      <c r="CV3" s="253" t="s">
        <v>579</v>
      </c>
      <c r="CW3" s="254"/>
      <c r="CX3" s="254"/>
      <c r="CY3" s="254"/>
      <c r="CZ3" s="254"/>
      <c r="DA3" s="228" t="s">
        <v>587</v>
      </c>
      <c r="DB3" s="229"/>
      <c r="DC3" s="229"/>
      <c r="DD3" s="229"/>
      <c r="DE3" s="229"/>
      <c r="DF3" s="228" t="s">
        <v>591</v>
      </c>
      <c r="DG3" s="229"/>
      <c r="DH3" s="229"/>
      <c r="DI3" s="229"/>
      <c r="DJ3" s="229"/>
      <c r="DK3" s="228" t="s">
        <v>602</v>
      </c>
      <c r="DL3" s="229"/>
      <c r="DM3" s="229"/>
      <c r="DN3" s="229"/>
      <c r="DO3" s="229"/>
      <c r="DP3" s="228" t="s">
        <v>603</v>
      </c>
      <c r="DQ3" s="229"/>
      <c r="DR3" s="229"/>
      <c r="DS3" s="229"/>
      <c r="DT3" s="229"/>
      <c r="DU3" s="228" t="s">
        <v>612</v>
      </c>
      <c r="DV3" s="229"/>
      <c r="DW3" s="229"/>
      <c r="DX3" s="229"/>
      <c r="DY3" s="229"/>
      <c r="DZ3" s="253" t="s">
        <v>623</v>
      </c>
      <c r="EA3" s="254"/>
      <c r="EB3" s="254"/>
      <c r="EC3" s="254"/>
      <c r="ED3" s="254"/>
      <c r="EE3" s="228" t="s">
        <v>632</v>
      </c>
      <c r="EF3" s="229"/>
      <c r="EG3" s="229"/>
      <c r="EH3" s="229"/>
      <c r="EI3" s="229"/>
      <c r="EJ3" s="228" t="s">
        <v>637</v>
      </c>
      <c r="EK3" s="229"/>
      <c r="EL3" s="229"/>
      <c r="EM3" s="229"/>
      <c r="EN3" s="229"/>
      <c r="EO3" s="232" t="s">
        <v>646</v>
      </c>
      <c r="EP3" s="233"/>
      <c r="EQ3" s="233"/>
      <c r="ER3" s="233"/>
      <c r="ES3" s="233"/>
      <c r="ET3" s="263" t="s">
        <v>658</v>
      </c>
      <c r="EU3" s="264"/>
      <c r="EV3" s="264"/>
      <c r="EW3" s="264"/>
      <c r="EX3" s="264"/>
      <c r="EY3" s="263" t="s">
        <v>657</v>
      </c>
      <c r="EZ3" s="264"/>
      <c r="FA3" s="264"/>
      <c r="FB3" s="264"/>
      <c r="FC3" s="264"/>
      <c r="FD3" s="263" t="s">
        <v>670</v>
      </c>
      <c r="FE3" s="264"/>
      <c r="FF3" s="264"/>
      <c r="FG3" s="264"/>
      <c r="FH3" s="264"/>
      <c r="FI3" s="270" t="s">
        <v>356</v>
      </c>
      <c r="FJ3" s="271"/>
      <c r="FK3" s="271"/>
      <c r="FL3" s="271"/>
      <c r="FM3" s="271"/>
    </row>
    <row r="4" spans="1:249" s="11" customFormat="1" ht="49.5" customHeight="1" x14ac:dyDescent="0.2">
      <c r="A4" s="244"/>
      <c r="B4" s="219"/>
      <c r="C4" s="227"/>
      <c r="D4" s="247"/>
      <c r="E4" s="227"/>
      <c r="F4" s="247"/>
      <c r="G4" s="227"/>
      <c r="H4" s="227"/>
      <c r="I4" s="227"/>
      <c r="J4" s="227"/>
      <c r="K4" s="227"/>
      <c r="L4" s="227"/>
      <c r="M4" s="227"/>
      <c r="N4" s="227"/>
      <c r="O4" s="26" t="s">
        <v>26</v>
      </c>
      <c r="P4" s="25" t="s">
        <v>37</v>
      </c>
      <c r="Q4" s="25" t="s">
        <v>31</v>
      </c>
      <c r="R4" s="25" t="s">
        <v>32</v>
      </c>
      <c r="S4" s="25" t="s">
        <v>33</v>
      </c>
      <c r="T4" s="26" t="s">
        <v>26</v>
      </c>
      <c r="U4" s="25" t="s">
        <v>37</v>
      </c>
      <c r="V4" s="25" t="s">
        <v>31</v>
      </c>
      <c r="W4" s="25" t="s">
        <v>32</v>
      </c>
      <c r="X4" s="25" t="s">
        <v>33</v>
      </c>
      <c r="Y4" s="26" t="s">
        <v>26</v>
      </c>
      <c r="Z4" s="25" t="s">
        <v>37</v>
      </c>
      <c r="AA4" s="25" t="s">
        <v>31</v>
      </c>
      <c r="AB4" s="25" t="s">
        <v>32</v>
      </c>
      <c r="AC4" s="25" t="s">
        <v>33</v>
      </c>
      <c r="AD4" s="26" t="s">
        <v>26</v>
      </c>
      <c r="AE4" s="25" t="s">
        <v>37</v>
      </c>
      <c r="AF4" s="25" t="s">
        <v>31</v>
      </c>
      <c r="AG4" s="25" t="s">
        <v>32</v>
      </c>
      <c r="AH4" s="25" t="s">
        <v>33</v>
      </c>
      <c r="AI4" s="26" t="s">
        <v>26</v>
      </c>
      <c r="AJ4" s="25" t="s">
        <v>37</v>
      </c>
      <c r="AK4" s="25" t="s">
        <v>31</v>
      </c>
      <c r="AL4" s="25" t="s">
        <v>32</v>
      </c>
      <c r="AM4" s="25" t="s">
        <v>33</v>
      </c>
      <c r="AN4" s="26" t="s">
        <v>26</v>
      </c>
      <c r="AO4" s="25" t="s">
        <v>37</v>
      </c>
      <c r="AP4" s="25" t="s">
        <v>31</v>
      </c>
      <c r="AQ4" s="25" t="s">
        <v>32</v>
      </c>
      <c r="AR4" s="25" t="s">
        <v>33</v>
      </c>
      <c r="AS4" s="26" t="s">
        <v>26</v>
      </c>
      <c r="AT4" s="25" t="s">
        <v>37</v>
      </c>
      <c r="AU4" s="25" t="s">
        <v>31</v>
      </c>
      <c r="AV4" s="25" t="s">
        <v>32</v>
      </c>
      <c r="AW4" s="25" t="s">
        <v>33</v>
      </c>
      <c r="AX4" s="26" t="s">
        <v>26</v>
      </c>
      <c r="AY4" s="25" t="s">
        <v>37</v>
      </c>
      <c r="AZ4" s="25" t="s">
        <v>31</v>
      </c>
      <c r="BA4" s="25" t="s">
        <v>32</v>
      </c>
      <c r="BB4" s="25" t="s">
        <v>33</v>
      </c>
      <c r="BC4" s="26" t="s">
        <v>26</v>
      </c>
      <c r="BD4" s="25" t="s">
        <v>37</v>
      </c>
      <c r="BE4" s="25" t="s">
        <v>31</v>
      </c>
      <c r="BF4" s="25" t="s">
        <v>32</v>
      </c>
      <c r="BG4" s="25" t="s">
        <v>33</v>
      </c>
      <c r="BH4" s="26" t="s">
        <v>26</v>
      </c>
      <c r="BI4" s="25" t="s">
        <v>37</v>
      </c>
      <c r="BJ4" s="25" t="s">
        <v>31</v>
      </c>
      <c r="BK4" s="25" t="s">
        <v>32</v>
      </c>
      <c r="BL4" s="25" t="s">
        <v>33</v>
      </c>
      <c r="BM4" s="26" t="s">
        <v>26</v>
      </c>
      <c r="BN4" s="25" t="s">
        <v>37</v>
      </c>
      <c r="BO4" s="25" t="s">
        <v>31</v>
      </c>
      <c r="BP4" s="25" t="s">
        <v>32</v>
      </c>
      <c r="BQ4" s="25" t="s">
        <v>33</v>
      </c>
      <c r="BR4" s="26" t="s">
        <v>26</v>
      </c>
      <c r="BS4" s="25" t="s">
        <v>37</v>
      </c>
      <c r="BT4" s="25" t="s">
        <v>31</v>
      </c>
      <c r="BU4" s="25" t="s">
        <v>32</v>
      </c>
      <c r="BV4" s="25" t="s">
        <v>33</v>
      </c>
      <c r="BW4" s="26" t="s">
        <v>26</v>
      </c>
      <c r="BX4" s="25" t="s">
        <v>37</v>
      </c>
      <c r="BY4" s="25" t="s">
        <v>31</v>
      </c>
      <c r="BZ4" s="25" t="s">
        <v>32</v>
      </c>
      <c r="CA4" s="25" t="s">
        <v>33</v>
      </c>
      <c r="CB4" s="26" t="s">
        <v>26</v>
      </c>
      <c r="CC4" s="25" t="s">
        <v>37</v>
      </c>
      <c r="CD4" s="25" t="s">
        <v>31</v>
      </c>
      <c r="CE4" s="25" t="s">
        <v>32</v>
      </c>
      <c r="CF4" s="25" t="s">
        <v>33</v>
      </c>
      <c r="CG4" s="26" t="s">
        <v>26</v>
      </c>
      <c r="CH4" s="25" t="s">
        <v>37</v>
      </c>
      <c r="CI4" s="25" t="s">
        <v>31</v>
      </c>
      <c r="CJ4" s="25" t="s">
        <v>32</v>
      </c>
      <c r="CK4" s="25" t="s">
        <v>33</v>
      </c>
      <c r="CL4" s="26" t="s">
        <v>26</v>
      </c>
      <c r="CM4" s="25" t="s">
        <v>37</v>
      </c>
      <c r="CN4" s="25" t="s">
        <v>31</v>
      </c>
      <c r="CO4" s="25" t="s">
        <v>32</v>
      </c>
      <c r="CP4" s="25" t="s">
        <v>33</v>
      </c>
      <c r="CQ4" s="26" t="s">
        <v>26</v>
      </c>
      <c r="CR4" s="25" t="s">
        <v>37</v>
      </c>
      <c r="CS4" s="25" t="s">
        <v>31</v>
      </c>
      <c r="CT4" s="25" t="s">
        <v>32</v>
      </c>
      <c r="CU4" s="25" t="s">
        <v>33</v>
      </c>
      <c r="CV4" s="26" t="s">
        <v>26</v>
      </c>
      <c r="CW4" s="25" t="s">
        <v>37</v>
      </c>
      <c r="CX4" s="25" t="s">
        <v>31</v>
      </c>
      <c r="CY4" s="25" t="s">
        <v>32</v>
      </c>
      <c r="CZ4" s="25" t="s">
        <v>33</v>
      </c>
      <c r="DA4" s="26" t="s">
        <v>26</v>
      </c>
      <c r="DB4" s="25" t="s">
        <v>37</v>
      </c>
      <c r="DC4" s="25" t="s">
        <v>31</v>
      </c>
      <c r="DD4" s="25" t="s">
        <v>32</v>
      </c>
      <c r="DE4" s="25" t="s">
        <v>33</v>
      </c>
      <c r="DF4" s="26" t="s">
        <v>26</v>
      </c>
      <c r="DG4" s="25" t="s">
        <v>37</v>
      </c>
      <c r="DH4" s="25" t="s">
        <v>31</v>
      </c>
      <c r="DI4" s="25" t="s">
        <v>32</v>
      </c>
      <c r="DJ4" s="27" t="s">
        <v>33</v>
      </c>
      <c r="DK4" s="26" t="s">
        <v>26</v>
      </c>
      <c r="DL4" s="25" t="s">
        <v>37</v>
      </c>
      <c r="DM4" s="25" t="s">
        <v>31</v>
      </c>
      <c r="DN4" s="25" t="s">
        <v>32</v>
      </c>
      <c r="DO4" s="25" t="s">
        <v>33</v>
      </c>
      <c r="DP4" s="26" t="s">
        <v>26</v>
      </c>
      <c r="DQ4" s="25" t="s">
        <v>37</v>
      </c>
      <c r="DR4" s="25" t="s">
        <v>31</v>
      </c>
      <c r="DS4" s="25" t="s">
        <v>32</v>
      </c>
      <c r="DT4" s="27" t="s">
        <v>33</v>
      </c>
      <c r="DU4" s="28" t="s">
        <v>26</v>
      </c>
      <c r="DV4" s="29" t="s">
        <v>37</v>
      </c>
      <c r="DW4" s="29" t="s">
        <v>31</v>
      </c>
      <c r="DX4" s="29" t="s">
        <v>32</v>
      </c>
      <c r="DY4" s="30" t="s">
        <v>33</v>
      </c>
      <c r="DZ4" s="28" t="s">
        <v>26</v>
      </c>
      <c r="EA4" s="29" t="s">
        <v>37</v>
      </c>
      <c r="EB4" s="29" t="s">
        <v>31</v>
      </c>
      <c r="EC4" s="29" t="s">
        <v>32</v>
      </c>
      <c r="ED4" s="30" t="s">
        <v>33</v>
      </c>
      <c r="EE4" s="28" t="s">
        <v>26</v>
      </c>
      <c r="EF4" s="29" t="s">
        <v>37</v>
      </c>
      <c r="EG4" s="29" t="s">
        <v>31</v>
      </c>
      <c r="EH4" s="29" t="s">
        <v>32</v>
      </c>
      <c r="EI4" s="30" t="s">
        <v>33</v>
      </c>
      <c r="EJ4" s="28" t="s">
        <v>26</v>
      </c>
      <c r="EK4" s="29" t="s">
        <v>37</v>
      </c>
      <c r="EL4" s="29" t="s">
        <v>31</v>
      </c>
      <c r="EM4" s="29" t="s">
        <v>32</v>
      </c>
      <c r="EN4" s="30" t="s">
        <v>33</v>
      </c>
      <c r="EO4" s="28" t="s">
        <v>26</v>
      </c>
      <c r="EP4" s="29" t="s">
        <v>37</v>
      </c>
      <c r="EQ4" s="29" t="s">
        <v>31</v>
      </c>
      <c r="ER4" s="29" t="s">
        <v>32</v>
      </c>
      <c r="ES4" s="30" t="s">
        <v>33</v>
      </c>
      <c r="ET4" s="28" t="s">
        <v>26</v>
      </c>
      <c r="EU4" s="29" t="s">
        <v>37</v>
      </c>
      <c r="EV4" s="29" t="s">
        <v>31</v>
      </c>
      <c r="EW4" s="29" t="s">
        <v>32</v>
      </c>
      <c r="EX4" s="30" t="s">
        <v>33</v>
      </c>
      <c r="EY4" s="26" t="s">
        <v>26</v>
      </c>
      <c r="EZ4" s="25" t="s">
        <v>37</v>
      </c>
      <c r="FA4" s="25" t="s">
        <v>31</v>
      </c>
      <c r="FB4" s="25" t="s">
        <v>32</v>
      </c>
      <c r="FC4" s="31" t="s">
        <v>33</v>
      </c>
      <c r="FD4" s="28" t="s">
        <v>26</v>
      </c>
      <c r="FE4" s="29" t="s">
        <v>37</v>
      </c>
      <c r="FF4" s="29" t="s">
        <v>31</v>
      </c>
      <c r="FG4" s="29" t="s">
        <v>32</v>
      </c>
      <c r="FH4" s="30" t="s">
        <v>33</v>
      </c>
      <c r="FI4" s="193" t="s">
        <v>26</v>
      </c>
      <c r="FJ4" s="194" t="s">
        <v>37</v>
      </c>
      <c r="FK4" s="194" t="s">
        <v>31</v>
      </c>
      <c r="FL4" s="194" t="s">
        <v>32</v>
      </c>
      <c r="FM4" s="194" t="s">
        <v>33</v>
      </c>
    </row>
    <row r="5" spans="1:249" s="104" customFormat="1" x14ac:dyDescent="0.2">
      <c r="A5" s="100"/>
      <c r="B5" s="101" t="s">
        <v>34</v>
      </c>
      <c r="C5" s="169">
        <f>SUM('PRESENZE ALLENAMENTI'!F3:F3)</f>
        <v>45</v>
      </c>
      <c r="D5" s="170"/>
      <c r="E5" s="168">
        <f>G5*70</f>
        <v>0</v>
      </c>
      <c r="F5" s="170"/>
      <c r="G5" s="168">
        <f>COUNTIF(T5:FM5,"T")</f>
        <v>0</v>
      </c>
      <c r="H5" s="169"/>
      <c r="I5" s="169"/>
      <c r="J5" s="169"/>
      <c r="K5" s="170"/>
      <c r="L5" s="171"/>
      <c r="M5" s="171"/>
      <c r="N5" s="169"/>
      <c r="O5" s="102"/>
      <c r="P5" s="103"/>
      <c r="Q5" s="103"/>
      <c r="R5" s="103"/>
      <c r="S5" s="103"/>
      <c r="T5" s="144"/>
      <c r="U5" s="115"/>
      <c r="V5" s="115"/>
      <c r="W5" s="115"/>
      <c r="X5" s="115"/>
      <c r="Y5" s="144"/>
      <c r="Z5" s="115"/>
      <c r="AA5" s="115"/>
      <c r="AB5" s="115"/>
      <c r="AC5" s="115"/>
      <c r="AD5" s="144"/>
      <c r="AE5" s="115"/>
      <c r="AF5" s="115"/>
      <c r="AG5" s="115"/>
      <c r="AH5" s="115"/>
      <c r="AI5" s="144"/>
      <c r="AJ5" s="115"/>
      <c r="AK5" s="115"/>
      <c r="AL5" s="115"/>
      <c r="AM5" s="115"/>
      <c r="AN5" s="144"/>
      <c r="AO5" s="115"/>
      <c r="AP5" s="115"/>
      <c r="AQ5" s="115"/>
      <c r="AR5" s="115"/>
      <c r="AS5" s="144"/>
      <c r="AT5" s="115"/>
      <c r="AU5" s="115"/>
      <c r="AV5" s="115"/>
      <c r="AW5" s="115"/>
      <c r="AX5" s="144"/>
      <c r="AY5" s="115"/>
      <c r="AZ5" s="115"/>
      <c r="BA5" s="115"/>
      <c r="BB5" s="115"/>
      <c r="BC5" s="144"/>
      <c r="BD5" s="115"/>
      <c r="BE5" s="115"/>
      <c r="BF5" s="115"/>
      <c r="BG5" s="115"/>
      <c r="BH5" s="144"/>
      <c r="BI5" s="115"/>
      <c r="BJ5" s="115"/>
      <c r="BK5" s="115"/>
      <c r="BL5" s="115"/>
      <c r="BM5" s="144"/>
      <c r="BN5" s="115"/>
      <c r="BO5" s="115"/>
      <c r="BP5" s="115"/>
      <c r="BQ5" s="115"/>
      <c r="BR5" s="144"/>
      <c r="BS5" s="115"/>
      <c r="BT5" s="115"/>
      <c r="BU5" s="115"/>
      <c r="BV5" s="115"/>
      <c r="BW5" s="144"/>
      <c r="BX5" s="115"/>
      <c r="BY5" s="115"/>
      <c r="BZ5" s="115"/>
      <c r="CA5" s="115"/>
      <c r="CB5" s="144"/>
      <c r="CC5" s="115"/>
      <c r="CD5" s="115"/>
      <c r="CE5" s="115"/>
      <c r="CF5" s="115"/>
      <c r="CG5" s="144"/>
      <c r="CH5" s="115"/>
      <c r="CI5" s="115"/>
      <c r="CJ5" s="115"/>
      <c r="CK5" s="115"/>
      <c r="CL5" s="144"/>
      <c r="CM5" s="115"/>
      <c r="CN5" s="115"/>
      <c r="CO5" s="115"/>
      <c r="CP5" s="115"/>
      <c r="CQ5" s="144"/>
      <c r="CR5" s="115"/>
      <c r="CS5" s="115"/>
      <c r="CT5" s="115"/>
      <c r="CU5" s="115"/>
      <c r="CV5" s="144"/>
      <c r="CW5" s="115"/>
      <c r="CX5" s="115"/>
      <c r="CY5" s="115"/>
      <c r="CZ5" s="115"/>
      <c r="DA5" s="144"/>
      <c r="DB5" s="115"/>
      <c r="DC5" s="115"/>
      <c r="DD5" s="115"/>
      <c r="DE5" s="115"/>
      <c r="DF5" s="144"/>
      <c r="DG5" s="115"/>
      <c r="DH5" s="115"/>
      <c r="DI5" s="115"/>
      <c r="DJ5" s="115"/>
      <c r="DK5" s="144"/>
      <c r="DL5" s="115"/>
      <c r="DM5" s="115"/>
      <c r="DN5" s="115"/>
      <c r="DO5" s="115"/>
      <c r="DP5" s="144"/>
      <c r="DQ5" s="115"/>
      <c r="DR5" s="115"/>
      <c r="DS5" s="115"/>
      <c r="DT5" s="115"/>
      <c r="DU5" s="144"/>
      <c r="DV5" s="115"/>
      <c r="DW5" s="115"/>
      <c r="DX5" s="115"/>
      <c r="DY5" s="115"/>
      <c r="DZ5" s="144"/>
      <c r="EA5" s="115"/>
      <c r="EB5" s="115"/>
      <c r="EC5" s="115"/>
      <c r="ED5" s="115"/>
      <c r="EE5" s="144"/>
      <c r="EF5" s="115"/>
      <c r="EG5" s="115"/>
      <c r="EH5" s="115"/>
      <c r="EI5" s="115"/>
      <c r="EJ5" s="144"/>
      <c r="EK5" s="115"/>
      <c r="EL5" s="115"/>
      <c r="EM5" s="115"/>
      <c r="EN5" s="115"/>
      <c r="EO5" s="144"/>
      <c r="EP5" s="115"/>
      <c r="EQ5" s="115"/>
      <c r="ER5" s="115"/>
      <c r="ES5" s="115"/>
      <c r="ET5" s="144"/>
      <c r="EU5" s="115"/>
      <c r="EV5" s="115"/>
      <c r="EW5" s="115"/>
      <c r="EX5" s="115"/>
      <c r="EY5" s="144"/>
      <c r="EZ5" s="115"/>
      <c r="FA5" s="115"/>
      <c r="FB5" s="115"/>
      <c r="FC5" s="115"/>
      <c r="FD5" s="144"/>
      <c r="FE5" s="115"/>
      <c r="FF5" s="115"/>
      <c r="FG5" s="115"/>
      <c r="FH5" s="115"/>
      <c r="FI5" s="195"/>
      <c r="FJ5" s="196"/>
      <c r="FK5" s="196"/>
      <c r="FL5" s="196"/>
      <c r="FM5" s="196"/>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row>
    <row r="6" spans="1:249" s="140" customFormat="1" ht="14.25" x14ac:dyDescent="0.2">
      <c r="A6" s="9" t="s">
        <v>76</v>
      </c>
      <c r="B6" s="158" t="s">
        <v>53</v>
      </c>
      <c r="C6" s="172">
        <f>VLOOKUP(B6,'PRESENZE ALLENAMENTI'!$D$4:$F$38,3,0)</f>
        <v>35</v>
      </c>
      <c r="D6" s="173">
        <f t="shared" ref="D6:D9" si="0">E6/C6</f>
        <v>48.571428571428569</v>
      </c>
      <c r="E6" s="173">
        <f>U6+Z6+AE6+AJ6+AO6+AT6+AY6+BI6+BN6+BD6+BS6+BX6+CC6+CH6+CM6+CR6+CW6+DB6+DG6+DL6+DQ6+DV6+EA6+EF6+EU6+EZ6+FE6+FJ6+EK6+EP6</f>
        <v>1700</v>
      </c>
      <c r="F6" s="173">
        <f t="shared" ref="F6:F34" si="1">E6/(G6+H6)</f>
        <v>70.833333333333329</v>
      </c>
      <c r="G6" s="172">
        <f>COUNTIF(AD6:FM6,"T")</f>
        <v>24</v>
      </c>
      <c r="H6" s="172">
        <f t="shared" ref="H6:H34" si="2">COUNTIF(AD6:FM6,"S")</f>
        <v>0</v>
      </c>
      <c r="I6" s="172">
        <f t="shared" ref="I6:I34" si="3">COUNTIF(AD6:FM6,"P")</f>
        <v>0</v>
      </c>
      <c r="J6" s="172"/>
      <c r="K6" s="173">
        <f>AH6+AM6+AR6+AW6+BB6+BL6+BQ6+BG6+BV6+CA6+CF6+CK6+CP6+CU6+CZ6+DE6+DJ6+DO6+DT6+DY6+ED6+EI6+EX6+FC6+FH6+FM6+EN6+AC6+X6+ES6</f>
        <v>23</v>
      </c>
      <c r="L6" s="174">
        <f>COUNTIF(T6:FM6,"A")</f>
        <v>3</v>
      </c>
      <c r="M6" s="174">
        <f>COUNTIF(U6:FN6,"B")</f>
        <v>0</v>
      </c>
      <c r="N6" s="172">
        <f>COUNTIF(T6:FM6,"e")</f>
        <v>0</v>
      </c>
      <c r="O6" s="141"/>
      <c r="P6" s="141"/>
      <c r="Q6" s="12"/>
      <c r="R6" s="12"/>
      <c r="S6" s="12"/>
      <c r="T6" s="157" t="s">
        <v>517</v>
      </c>
      <c r="U6" s="12"/>
      <c r="V6" s="115"/>
      <c r="W6" s="115"/>
      <c r="X6" s="115"/>
      <c r="Y6" s="157"/>
      <c r="Z6" s="12"/>
      <c r="AA6" s="12"/>
      <c r="AB6" s="12"/>
      <c r="AC6" s="12"/>
      <c r="AD6" s="144" t="s">
        <v>373</v>
      </c>
      <c r="AE6" s="115">
        <v>70</v>
      </c>
      <c r="AF6" s="115"/>
      <c r="AG6" s="115"/>
      <c r="AH6" s="115">
        <v>1</v>
      </c>
      <c r="AI6" s="144" t="s">
        <v>373</v>
      </c>
      <c r="AJ6" s="115">
        <v>70</v>
      </c>
      <c r="AK6" s="115"/>
      <c r="AL6" s="115"/>
      <c r="AM6" s="115">
        <v>1</v>
      </c>
      <c r="AN6" s="144" t="s">
        <v>373</v>
      </c>
      <c r="AO6" s="115">
        <v>70</v>
      </c>
      <c r="AP6" s="115"/>
      <c r="AQ6" s="115"/>
      <c r="AR6" s="115">
        <v>1</v>
      </c>
      <c r="AS6" s="157" t="s">
        <v>373</v>
      </c>
      <c r="AT6" s="12">
        <v>70</v>
      </c>
      <c r="AU6" s="12"/>
      <c r="AV6" s="12"/>
      <c r="AW6" s="12"/>
      <c r="AX6" s="157" t="s">
        <v>373</v>
      </c>
      <c r="AY6" s="12">
        <v>70</v>
      </c>
      <c r="AZ6" s="12"/>
      <c r="BA6" s="12"/>
      <c r="BB6" s="12"/>
      <c r="BC6" s="144" t="s">
        <v>373</v>
      </c>
      <c r="BD6" s="115">
        <v>70</v>
      </c>
      <c r="BE6" s="115"/>
      <c r="BF6" s="115"/>
      <c r="BG6" s="115"/>
      <c r="BH6" s="157" t="s">
        <v>373</v>
      </c>
      <c r="BI6" s="12">
        <v>70</v>
      </c>
      <c r="BJ6" s="12" t="s">
        <v>72</v>
      </c>
      <c r="BK6" s="12"/>
      <c r="BL6" s="12">
        <v>1</v>
      </c>
      <c r="BM6" s="157" t="s">
        <v>373</v>
      </c>
      <c r="BN6" s="12">
        <v>70</v>
      </c>
      <c r="BO6" s="12"/>
      <c r="BP6" s="12"/>
      <c r="BQ6" s="12">
        <v>2</v>
      </c>
      <c r="BR6" s="144"/>
      <c r="BS6" s="12"/>
      <c r="BT6" s="12"/>
      <c r="BU6" s="12"/>
      <c r="BV6" s="12"/>
      <c r="BW6" s="157"/>
      <c r="BX6" s="12"/>
      <c r="BY6" s="12"/>
      <c r="BZ6" s="12"/>
      <c r="CA6" s="12"/>
      <c r="CB6" s="157" t="s">
        <v>373</v>
      </c>
      <c r="CC6" s="12">
        <v>70</v>
      </c>
      <c r="CD6" s="12"/>
      <c r="CE6" s="12"/>
      <c r="CF6" s="12">
        <v>3</v>
      </c>
      <c r="CG6" s="157" t="s">
        <v>373</v>
      </c>
      <c r="CH6" s="12">
        <v>70</v>
      </c>
      <c r="CI6" s="12"/>
      <c r="CJ6" s="12"/>
      <c r="CK6" s="12">
        <v>1</v>
      </c>
      <c r="CL6" s="157" t="s">
        <v>373</v>
      </c>
      <c r="CM6" s="12">
        <v>70</v>
      </c>
      <c r="CN6" s="12"/>
      <c r="CO6" s="12"/>
      <c r="CP6" s="12">
        <v>2</v>
      </c>
      <c r="CQ6" s="157" t="s">
        <v>373</v>
      </c>
      <c r="CR6" s="12">
        <v>70</v>
      </c>
      <c r="CS6" s="12"/>
      <c r="CT6" s="12"/>
      <c r="CU6" s="12"/>
      <c r="CV6" s="157" t="s">
        <v>373</v>
      </c>
      <c r="CW6" s="12">
        <v>70</v>
      </c>
      <c r="CX6" s="12"/>
      <c r="CY6" s="12"/>
      <c r="CZ6" s="12">
        <v>2</v>
      </c>
      <c r="DA6" s="157" t="s">
        <v>373</v>
      </c>
      <c r="DB6" s="12">
        <v>70</v>
      </c>
      <c r="DC6" s="12"/>
      <c r="DD6" s="12"/>
      <c r="DE6" s="12"/>
      <c r="DF6" s="157" t="s">
        <v>373</v>
      </c>
      <c r="DG6" s="12">
        <v>70</v>
      </c>
      <c r="DH6" s="12"/>
      <c r="DI6" s="12"/>
      <c r="DJ6" s="12"/>
      <c r="DK6" s="157" t="s">
        <v>373</v>
      </c>
      <c r="DL6" s="12">
        <v>70</v>
      </c>
      <c r="DM6" s="12"/>
      <c r="DN6" s="12"/>
      <c r="DO6" s="12">
        <v>1</v>
      </c>
      <c r="DP6" s="157" t="s">
        <v>373</v>
      </c>
      <c r="DQ6" s="12">
        <v>70</v>
      </c>
      <c r="DR6" s="12" t="s">
        <v>72</v>
      </c>
      <c r="DS6" s="12"/>
      <c r="DT6" s="12"/>
      <c r="DU6" s="157" t="s">
        <v>373</v>
      </c>
      <c r="DV6" s="12">
        <v>70</v>
      </c>
      <c r="DW6" s="12"/>
      <c r="DX6" s="12"/>
      <c r="DY6" s="12"/>
      <c r="DZ6" s="157" t="s">
        <v>373</v>
      </c>
      <c r="EA6" s="12">
        <v>70</v>
      </c>
      <c r="EB6" s="12" t="s">
        <v>72</v>
      </c>
      <c r="EC6" s="12"/>
      <c r="ED6" s="12">
        <v>2</v>
      </c>
      <c r="EE6" s="157" t="s">
        <v>373</v>
      </c>
      <c r="EF6" s="12">
        <v>70</v>
      </c>
      <c r="EG6" s="12"/>
      <c r="EH6" s="12"/>
      <c r="EI6" s="12">
        <v>1</v>
      </c>
      <c r="EJ6" s="157" t="s">
        <v>373</v>
      </c>
      <c r="EK6" s="12">
        <v>70</v>
      </c>
      <c r="EL6" s="12"/>
      <c r="EM6" s="12"/>
      <c r="EN6" s="12">
        <v>1</v>
      </c>
      <c r="EO6" s="157" t="s">
        <v>517</v>
      </c>
      <c r="EP6" s="12"/>
      <c r="EQ6" s="12"/>
      <c r="ER6" s="12"/>
      <c r="ES6" s="12"/>
      <c r="ET6" s="157" t="s">
        <v>373</v>
      </c>
      <c r="EU6" s="12">
        <v>70</v>
      </c>
      <c r="EV6" s="12"/>
      <c r="EW6" s="12"/>
      <c r="EX6" s="12">
        <v>1</v>
      </c>
      <c r="EY6" s="157" t="s">
        <v>373</v>
      </c>
      <c r="EZ6" s="12">
        <v>90</v>
      </c>
      <c r="FA6" s="12"/>
      <c r="FB6" s="12"/>
      <c r="FC6" s="12">
        <v>1</v>
      </c>
      <c r="FD6" s="157" t="s">
        <v>373</v>
      </c>
      <c r="FE6" s="12">
        <v>70</v>
      </c>
      <c r="FF6" s="12"/>
      <c r="FG6" s="12"/>
      <c r="FH6" s="12">
        <v>2</v>
      </c>
      <c r="FI6" s="197"/>
      <c r="FJ6" s="198"/>
      <c r="FK6" s="198"/>
      <c r="FL6" s="198"/>
      <c r="FM6" s="198"/>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row>
    <row r="7" spans="1:249" s="140" customFormat="1" ht="14.25" x14ac:dyDescent="0.2">
      <c r="A7" s="9" t="s">
        <v>76</v>
      </c>
      <c r="B7" s="158" t="s">
        <v>52</v>
      </c>
      <c r="C7" s="172">
        <f>VLOOKUP(B7,'PRESENZE ALLENAMENTI'!$D$4:$F$38,3,0)</f>
        <v>0</v>
      </c>
      <c r="D7" s="175" t="e">
        <f t="shared" si="0"/>
        <v>#DIV/0!</v>
      </c>
      <c r="E7" s="173">
        <f t="shared" ref="E7:E34" si="4">U7+Z7+AE7+AJ7+AO7+AT7+AY7+BI7+BN7+BD7+BS7+BX7+CC7+CH7+CM7+CR7+CW7+DB7+DG7+DL7+DQ7+DV7+EA7+EF7+EU7+EZ7+FE7+FJ7+EK7+EP7</f>
        <v>0</v>
      </c>
      <c r="F7" s="173" t="e">
        <f t="shared" ref="F7:F8" si="5">E7/(G7+H7)</f>
        <v>#DIV/0!</v>
      </c>
      <c r="G7" s="172">
        <f t="shared" ref="G7:G34" si="6">COUNTIF(AD7:FM7,"T")</f>
        <v>0</v>
      </c>
      <c r="H7" s="172">
        <f t="shared" si="2"/>
        <v>0</v>
      </c>
      <c r="I7" s="172">
        <f t="shared" si="3"/>
        <v>0</v>
      </c>
      <c r="J7" s="172"/>
      <c r="K7" s="173">
        <f t="shared" ref="K7:K34" si="7">AH7+AM7+AR7+AW7+BB7+BL7+BQ7+BG7+BV7+CA7+CF7+CK7+CP7+CU7+CZ7+DE7+DJ7+DO7+DT7+DY7+ED7+EI7+EX7+FC7+FH7+FM7+EN7+AC7+X7+ES7</f>
        <v>2</v>
      </c>
      <c r="L7" s="174">
        <f>COUNTIF(T7:FM7,"A")</f>
        <v>0</v>
      </c>
      <c r="M7" s="174">
        <f t="shared" ref="M7:M34" si="8">COUNTIF(U7:FN7,"B")</f>
        <v>0</v>
      </c>
      <c r="N7" s="172">
        <f>COUNTIF(T7:FM7,"e")</f>
        <v>0</v>
      </c>
      <c r="O7" s="141"/>
      <c r="P7" s="141"/>
      <c r="Q7" s="12"/>
      <c r="R7" s="12"/>
      <c r="S7" s="12"/>
      <c r="T7" s="157"/>
      <c r="U7" s="12"/>
      <c r="V7" s="115"/>
      <c r="W7" s="115"/>
      <c r="X7" s="115"/>
      <c r="Y7" s="157" t="s">
        <v>517</v>
      </c>
      <c r="Z7" s="12"/>
      <c r="AA7" s="12"/>
      <c r="AB7" s="12"/>
      <c r="AC7" s="12">
        <v>2</v>
      </c>
      <c r="AD7" s="144"/>
      <c r="AE7" s="115"/>
      <c r="AF7" s="115"/>
      <c r="AG7" s="115"/>
      <c r="AH7" s="115"/>
      <c r="AI7" s="144"/>
      <c r="AJ7" s="115"/>
      <c r="AK7" s="115"/>
      <c r="AL7" s="115"/>
      <c r="AM7" s="115"/>
      <c r="AN7" s="144"/>
      <c r="AO7" s="115"/>
      <c r="AP7" s="115"/>
      <c r="AQ7" s="115"/>
      <c r="AR7" s="115"/>
      <c r="AS7" s="144"/>
      <c r="AT7" s="115"/>
      <c r="AU7" s="115"/>
      <c r="AV7" s="115"/>
      <c r="AW7" s="115"/>
      <c r="AX7" s="157"/>
      <c r="AY7" s="12"/>
      <c r="AZ7" s="12"/>
      <c r="BA7" s="12"/>
      <c r="BB7" s="12"/>
      <c r="BC7" s="144"/>
      <c r="BD7" s="115"/>
      <c r="BE7" s="115"/>
      <c r="BF7" s="115"/>
      <c r="BG7" s="115"/>
      <c r="BH7" s="144"/>
      <c r="BI7" s="115"/>
      <c r="BJ7" s="115"/>
      <c r="BK7" s="115"/>
      <c r="BL7" s="115"/>
      <c r="BM7" s="144"/>
      <c r="BN7" s="115"/>
      <c r="BO7" s="115"/>
      <c r="BP7" s="115"/>
      <c r="BQ7" s="115"/>
      <c r="BR7" s="144"/>
      <c r="BS7" s="115"/>
      <c r="BT7" s="115"/>
      <c r="BU7" s="115"/>
      <c r="BV7" s="115"/>
      <c r="BW7" s="144"/>
      <c r="BX7" s="115"/>
      <c r="BY7" s="115"/>
      <c r="BZ7" s="115"/>
      <c r="CA7" s="115"/>
      <c r="CB7" s="144"/>
      <c r="CC7" s="115"/>
      <c r="CD7" s="115"/>
      <c r="CE7" s="115"/>
      <c r="CF7" s="115"/>
      <c r="CG7" s="144"/>
      <c r="CH7" s="115"/>
      <c r="CI7" s="115"/>
      <c r="CJ7" s="115"/>
      <c r="CK7" s="115"/>
      <c r="CL7" s="144"/>
      <c r="CM7" s="115"/>
      <c r="CN7" s="115"/>
      <c r="CO7" s="115"/>
      <c r="CP7" s="115"/>
      <c r="CQ7" s="144"/>
      <c r="CR7" s="115"/>
      <c r="CS7" s="115"/>
      <c r="CT7" s="115"/>
      <c r="CU7" s="115"/>
      <c r="CV7" s="144"/>
      <c r="CW7" s="115"/>
      <c r="CX7" s="115"/>
      <c r="CY7" s="115"/>
      <c r="CZ7" s="115"/>
      <c r="DA7" s="144"/>
      <c r="DB7" s="115"/>
      <c r="DC7" s="115"/>
      <c r="DD7" s="115"/>
      <c r="DE7" s="115"/>
      <c r="DF7" s="144"/>
      <c r="DG7" s="115"/>
      <c r="DH7" s="115"/>
      <c r="DI7" s="115"/>
      <c r="DJ7" s="115"/>
      <c r="DK7" s="144"/>
      <c r="DL7" s="115"/>
      <c r="DM7" s="115"/>
      <c r="DN7" s="115"/>
      <c r="DO7" s="115"/>
      <c r="DP7" s="144"/>
      <c r="DQ7" s="115"/>
      <c r="DR7" s="115"/>
      <c r="DS7" s="115"/>
      <c r="DT7" s="115"/>
      <c r="DU7" s="144"/>
      <c r="DV7" s="115"/>
      <c r="DW7" s="115"/>
      <c r="DX7" s="115"/>
      <c r="DY7" s="115"/>
      <c r="DZ7" s="144"/>
      <c r="EA7" s="115"/>
      <c r="EB7" s="115"/>
      <c r="EC7" s="115"/>
      <c r="ED7" s="115"/>
      <c r="EE7" s="144"/>
      <c r="EF7" s="115"/>
      <c r="EG7" s="115"/>
      <c r="EH7" s="115"/>
      <c r="EI7" s="115"/>
      <c r="EJ7" s="144"/>
      <c r="EK7" s="115"/>
      <c r="EL7" s="115"/>
      <c r="EM7" s="115"/>
      <c r="EN7" s="115"/>
      <c r="EO7" s="144"/>
      <c r="EP7" s="115"/>
      <c r="EQ7" s="115"/>
      <c r="ER7" s="115"/>
      <c r="ES7" s="115"/>
      <c r="ET7" s="144"/>
      <c r="EU7" s="115"/>
      <c r="EV7" s="115"/>
      <c r="EW7" s="115"/>
      <c r="EX7" s="115"/>
      <c r="EY7" s="144"/>
      <c r="EZ7" s="115"/>
      <c r="FA7" s="115"/>
      <c r="FB7" s="115"/>
      <c r="FC7" s="115"/>
      <c r="FD7" s="144"/>
      <c r="FE7" s="115"/>
      <c r="FF7" s="115"/>
      <c r="FG7" s="115"/>
      <c r="FH7" s="115"/>
      <c r="FI7" s="195"/>
      <c r="FJ7" s="196"/>
      <c r="FK7" s="196"/>
      <c r="FL7" s="196"/>
      <c r="FM7" s="196"/>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row>
    <row r="8" spans="1:249" ht="14.25" x14ac:dyDescent="0.2">
      <c r="A8" s="64" t="s">
        <v>75</v>
      </c>
      <c r="B8" s="179" t="s">
        <v>563</v>
      </c>
      <c r="C8" s="176">
        <f>VLOOKUP(B8,'PRESENZE ALLENAMENTI'!$D$4:$F$38,3,0)</f>
        <v>0</v>
      </c>
      <c r="D8" s="175" t="e">
        <f t="shared" ref="D8" si="9">E8/C8</f>
        <v>#DIV/0!</v>
      </c>
      <c r="E8" s="173">
        <f t="shared" si="4"/>
        <v>25</v>
      </c>
      <c r="F8" s="175">
        <f t="shared" si="5"/>
        <v>25</v>
      </c>
      <c r="G8" s="172">
        <f t="shared" ref="G8" si="10">COUNTIF(AD8:FM8,"T")</f>
        <v>0</v>
      </c>
      <c r="H8" s="172">
        <f t="shared" ref="H8" si="11">COUNTIF(AD8:FM8,"S")</f>
        <v>1</v>
      </c>
      <c r="I8" s="172">
        <f t="shared" ref="I8" si="12">COUNTIF(AD8:FM8,"P")</f>
        <v>0</v>
      </c>
      <c r="J8" s="175"/>
      <c r="K8" s="173">
        <f t="shared" si="7"/>
        <v>0</v>
      </c>
      <c r="L8" s="175">
        <f t="shared" ref="L8" si="13">COUNTIF(T8:FM8,"A")</f>
        <v>0</v>
      </c>
      <c r="M8" s="174">
        <f t="shared" ref="M8" si="14">COUNTIF(U8:FN8,"B")</f>
        <v>0</v>
      </c>
      <c r="N8" s="175">
        <f t="shared" ref="N8" si="15">COUNTIF(T8:FM8,"e")</f>
        <v>0</v>
      </c>
      <c r="O8" s="141"/>
      <c r="P8" s="141"/>
      <c r="Q8" s="12"/>
      <c r="R8" s="12"/>
      <c r="S8" s="12"/>
      <c r="T8" s="157"/>
      <c r="U8" s="12"/>
      <c r="V8" s="115"/>
      <c r="W8" s="115"/>
      <c r="X8" s="115"/>
      <c r="Y8" s="157"/>
      <c r="Z8" s="12"/>
      <c r="AA8" s="12"/>
      <c r="AB8" s="12"/>
      <c r="AC8" s="12"/>
      <c r="AD8" s="144"/>
      <c r="AE8" s="115"/>
      <c r="AF8" s="115"/>
      <c r="AG8" s="115"/>
      <c r="AH8" s="115"/>
      <c r="AI8" s="144"/>
      <c r="AJ8" s="115"/>
      <c r="AK8" s="115"/>
      <c r="AL8" s="115"/>
      <c r="AM8" s="115"/>
      <c r="AN8" s="144"/>
      <c r="AO8" s="115"/>
      <c r="AP8" s="115"/>
      <c r="AQ8" s="115"/>
      <c r="AR8" s="115"/>
      <c r="AS8" s="144"/>
      <c r="AT8" s="115"/>
      <c r="AU8" s="115"/>
      <c r="AV8" s="115"/>
      <c r="AW8" s="115"/>
      <c r="AX8" s="157"/>
      <c r="AY8" s="12"/>
      <c r="AZ8" s="12"/>
      <c r="BA8" s="12"/>
      <c r="BB8" s="12"/>
      <c r="BC8" s="144"/>
      <c r="BD8" s="115"/>
      <c r="BE8" s="115"/>
      <c r="BF8" s="115"/>
      <c r="BG8" s="115"/>
      <c r="BH8" s="144"/>
      <c r="BI8" s="115"/>
      <c r="BJ8" s="115"/>
      <c r="BK8" s="115"/>
      <c r="BL8" s="115"/>
      <c r="BM8" s="144"/>
      <c r="BN8" s="115"/>
      <c r="BO8" s="115"/>
      <c r="BP8" s="115"/>
      <c r="BQ8" s="115"/>
      <c r="BR8" s="144"/>
      <c r="BS8" s="115"/>
      <c r="BT8" s="115"/>
      <c r="BU8" s="115"/>
      <c r="BV8" s="115"/>
      <c r="BW8" s="144"/>
      <c r="BX8" s="115"/>
      <c r="BY8" s="115"/>
      <c r="BZ8" s="115"/>
      <c r="CA8" s="115"/>
      <c r="CB8" s="144"/>
      <c r="CC8" s="115"/>
      <c r="CD8" s="115"/>
      <c r="CE8" s="115"/>
      <c r="CF8" s="115"/>
      <c r="CG8" s="144"/>
      <c r="CH8" s="115"/>
      <c r="CI8" s="115"/>
      <c r="CJ8" s="115"/>
      <c r="CK8" s="115"/>
      <c r="CL8" s="144"/>
      <c r="CM8" s="115"/>
      <c r="CN8" s="115"/>
      <c r="CO8" s="115"/>
      <c r="CP8" s="115"/>
      <c r="CQ8" s="144" t="s">
        <v>378</v>
      </c>
      <c r="CR8" s="115">
        <v>25</v>
      </c>
      <c r="CS8" s="115"/>
      <c r="CT8" s="115"/>
      <c r="CU8" s="115"/>
      <c r="CV8" s="144"/>
      <c r="CW8" s="115"/>
      <c r="CX8" s="115"/>
      <c r="CY8" s="115"/>
      <c r="CZ8" s="115"/>
      <c r="DA8" s="144"/>
      <c r="DB8" s="115"/>
      <c r="DC8" s="115"/>
      <c r="DD8" s="115"/>
      <c r="DE8" s="115"/>
      <c r="DF8" s="144"/>
      <c r="DG8" s="115"/>
      <c r="DH8" s="115"/>
      <c r="DI8" s="115"/>
      <c r="DJ8" s="115"/>
      <c r="DK8" s="144"/>
      <c r="DL8" s="115"/>
      <c r="DM8" s="115"/>
      <c r="DN8" s="115"/>
      <c r="DO8" s="115"/>
      <c r="DP8" s="144"/>
      <c r="DQ8" s="115"/>
      <c r="DR8" s="115"/>
      <c r="DS8" s="115"/>
      <c r="DT8" s="115"/>
      <c r="DU8" s="144"/>
      <c r="DV8" s="115"/>
      <c r="DW8" s="115"/>
      <c r="DX8" s="115"/>
      <c r="DY8" s="115"/>
      <c r="DZ8" s="144"/>
      <c r="EA8" s="115"/>
      <c r="EB8" s="115"/>
      <c r="EC8" s="115"/>
      <c r="ED8" s="115"/>
      <c r="EE8" s="144"/>
      <c r="EF8" s="115"/>
      <c r="EG8" s="115"/>
      <c r="EH8" s="115"/>
      <c r="EI8" s="115"/>
      <c r="EJ8" s="144"/>
      <c r="EK8" s="115"/>
      <c r="EL8" s="115"/>
      <c r="EM8" s="115"/>
      <c r="EN8" s="115"/>
      <c r="EO8" s="144"/>
      <c r="EP8" s="115"/>
      <c r="EQ8" s="115"/>
      <c r="ER8" s="115"/>
      <c r="ES8" s="115"/>
      <c r="ET8" s="144"/>
      <c r="EU8" s="115"/>
      <c r="EV8" s="115"/>
      <c r="EW8" s="115"/>
      <c r="EX8" s="115"/>
      <c r="EY8" s="144"/>
      <c r="EZ8" s="115"/>
      <c r="FA8" s="115"/>
      <c r="FB8" s="115"/>
      <c r="FC8" s="115"/>
      <c r="FD8" s="144"/>
      <c r="FE8" s="115"/>
      <c r="FF8" s="115"/>
      <c r="FG8" s="115"/>
      <c r="FH8" s="115"/>
      <c r="FI8" s="195"/>
      <c r="FJ8" s="196"/>
      <c r="FK8" s="196"/>
      <c r="FL8" s="196"/>
      <c r="FM8" s="196"/>
    </row>
    <row r="9" spans="1:249" ht="14.25" x14ac:dyDescent="0.2">
      <c r="A9" s="64" t="s">
        <v>75</v>
      </c>
      <c r="B9" s="159" t="s">
        <v>42</v>
      </c>
      <c r="C9" s="176">
        <f>VLOOKUP(B9,'PRESENZE ALLENAMENTI'!$D$4:$F$38,3,0)</f>
        <v>18</v>
      </c>
      <c r="D9" s="175">
        <f t="shared" si="0"/>
        <v>55.277777777777779</v>
      </c>
      <c r="E9" s="173">
        <f t="shared" si="4"/>
        <v>995</v>
      </c>
      <c r="F9" s="175">
        <f t="shared" ref="F9" si="16">E9/(G9+H9)</f>
        <v>58.529411764705884</v>
      </c>
      <c r="G9" s="172">
        <f t="shared" si="6"/>
        <v>13</v>
      </c>
      <c r="H9" s="172">
        <f t="shared" si="2"/>
        <v>4</v>
      </c>
      <c r="I9" s="172">
        <f t="shared" si="3"/>
        <v>0</v>
      </c>
      <c r="J9" s="175"/>
      <c r="K9" s="173">
        <f t="shared" si="7"/>
        <v>1</v>
      </c>
      <c r="L9" s="175">
        <f t="shared" ref="L9" si="17">COUNTIF(T9:FM9,"A")</f>
        <v>5</v>
      </c>
      <c r="M9" s="174">
        <f t="shared" si="8"/>
        <v>0</v>
      </c>
      <c r="N9" s="175">
        <f t="shared" ref="N9" si="18">COUNTIF(T9:FM9,"e")</f>
        <v>0</v>
      </c>
      <c r="O9" s="141"/>
      <c r="P9" s="141"/>
      <c r="Q9" s="12"/>
      <c r="R9" s="12"/>
      <c r="S9" s="12"/>
      <c r="T9" s="157" t="s">
        <v>517</v>
      </c>
      <c r="U9" s="12"/>
      <c r="V9" s="115"/>
      <c r="W9" s="115"/>
      <c r="X9" s="115"/>
      <c r="Y9" s="157" t="s">
        <v>517</v>
      </c>
      <c r="Z9" s="12"/>
      <c r="AA9" s="12"/>
      <c r="AB9" s="12"/>
      <c r="AC9" s="12"/>
      <c r="AD9" s="144" t="s">
        <v>373</v>
      </c>
      <c r="AE9" s="115">
        <v>70</v>
      </c>
      <c r="AF9" s="115"/>
      <c r="AG9" s="115"/>
      <c r="AH9" s="115">
        <v>1</v>
      </c>
      <c r="AI9" s="144"/>
      <c r="AJ9" s="115"/>
      <c r="AK9" s="115"/>
      <c r="AL9" s="115"/>
      <c r="AM9" s="115"/>
      <c r="AN9" s="144" t="s">
        <v>373</v>
      </c>
      <c r="AO9" s="115">
        <v>70</v>
      </c>
      <c r="AP9" s="115"/>
      <c r="AQ9" s="115"/>
      <c r="AR9" s="115"/>
      <c r="AS9" s="157" t="s">
        <v>373</v>
      </c>
      <c r="AT9" s="12">
        <v>70</v>
      </c>
      <c r="AU9" s="12" t="s">
        <v>72</v>
      </c>
      <c r="AV9" s="12"/>
      <c r="AW9" s="12"/>
      <c r="AX9" s="13" t="s">
        <v>373</v>
      </c>
      <c r="AY9" s="12">
        <v>70</v>
      </c>
      <c r="AZ9" s="12"/>
      <c r="BA9" s="12"/>
      <c r="BB9" s="12"/>
      <c r="BC9" s="144" t="s">
        <v>373</v>
      </c>
      <c r="BD9" s="115">
        <v>70</v>
      </c>
      <c r="BE9" s="115"/>
      <c r="BF9" s="115"/>
      <c r="BG9" s="115"/>
      <c r="BH9" s="157" t="s">
        <v>373</v>
      </c>
      <c r="BI9" s="12">
        <v>70</v>
      </c>
      <c r="BJ9" s="12" t="s">
        <v>72</v>
      </c>
      <c r="BK9" s="12"/>
      <c r="BL9" s="12"/>
      <c r="BM9" s="157"/>
      <c r="BN9" s="12"/>
      <c r="BO9" s="12"/>
      <c r="BP9" s="12"/>
      <c r="BQ9" s="12"/>
      <c r="BR9" s="144"/>
      <c r="BS9" s="12"/>
      <c r="BT9" s="12"/>
      <c r="BU9" s="12"/>
      <c r="BV9" s="12"/>
      <c r="BW9" s="157"/>
      <c r="BX9" s="12"/>
      <c r="BY9" s="12"/>
      <c r="BZ9" s="12"/>
      <c r="CA9" s="12"/>
      <c r="CB9" s="157"/>
      <c r="CC9" s="12"/>
      <c r="CD9" s="12"/>
      <c r="CE9" s="12"/>
      <c r="CF9" s="12"/>
      <c r="CG9" s="157"/>
      <c r="CH9" s="12"/>
      <c r="CI9" s="12"/>
      <c r="CJ9" s="12"/>
      <c r="CK9" s="12"/>
      <c r="CL9" s="157" t="s">
        <v>378</v>
      </c>
      <c r="CM9" s="12">
        <v>20</v>
      </c>
      <c r="CN9" s="12" t="s">
        <v>72</v>
      </c>
      <c r="CO9" s="12"/>
      <c r="CP9" s="12"/>
      <c r="CQ9" s="157"/>
      <c r="CR9" s="12"/>
      <c r="CS9" s="12"/>
      <c r="CT9" s="12"/>
      <c r="CU9" s="12"/>
      <c r="CV9" s="157" t="s">
        <v>378</v>
      </c>
      <c r="CW9" s="12">
        <v>15</v>
      </c>
      <c r="CX9" s="12"/>
      <c r="CY9" s="12"/>
      <c r="CZ9" s="12"/>
      <c r="DA9" s="157"/>
      <c r="DB9" s="12"/>
      <c r="DC9" s="12"/>
      <c r="DD9" s="12"/>
      <c r="DE9" s="12"/>
      <c r="DF9" s="157" t="s">
        <v>373</v>
      </c>
      <c r="DG9" s="12">
        <v>70</v>
      </c>
      <c r="DH9" s="12"/>
      <c r="DI9" s="12"/>
      <c r="DJ9" s="12"/>
      <c r="DK9" s="157" t="s">
        <v>373</v>
      </c>
      <c r="DL9" s="12">
        <v>70</v>
      </c>
      <c r="DM9" s="12" t="s">
        <v>72</v>
      </c>
      <c r="DN9" s="12"/>
      <c r="DO9" s="12"/>
      <c r="DP9" s="157"/>
      <c r="DQ9" s="12"/>
      <c r="DR9" s="12"/>
      <c r="DS9" s="12"/>
      <c r="DT9" s="12"/>
      <c r="DU9" s="157" t="s">
        <v>378</v>
      </c>
      <c r="DV9" s="12">
        <v>20</v>
      </c>
      <c r="DW9" s="12"/>
      <c r="DX9" s="12"/>
      <c r="DY9" s="12"/>
      <c r="DZ9" s="157" t="s">
        <v>378</v>
      </c>
      <c r="EA9" s="12">
        <v>10</v>
      </c>
      <c r="EB9" s="12"/>
      <c r="EC9" s="12"/>
      <c r="ED9" s="12"/>
      <c r="EE9" s="157" t="s">
        <v>373</v>
      </c>
      <c r="EF9" s="12">
        <v>70</v>
      </c>
      <c r="EG9" s="12"/>
      <c r="EH9" s="12"/>
      <c r="EI9" s="12"/>
      <c r="EJ9" s="157" t="s">
        <v>373</v>
      </c>
      <c r="EK9" s="12">
        <v>70</v>
      </c>
      <c r="EL9" s="12"/>
      <c r="EM9" s="12"/>
      <c r="EN9" s="12"/>
      <c r="EO9" s="157" t="s">
        <v>517</v>
      </c>
      <c r="EP9" s="12"/>
      <c r="EQ9" s="12"/>
      <c r="ER9" s="12"/>
      <c r="ES9" s="12"/>
      <c r="ET9" s="157" t="s">
        <v>373</v>
      </c>
      <c r="EU9" s="12">
        <v>70</v>
      </c>
      <c r="EV9" s="12" t="s">
        <v>72</v>
      </c>
      <c r="EW9" s="12"/>
      <c r="EX9" s="12"/>
      <c r="EY9" s="157" t="s">
        <v>373</v>
      </c>
      <c r="EZ9" s="12">
        <v>90</v>
      </c>
      <c r="FA9" s="12"/>
      <c r="FB9" s="12"/>
      <c r="FC9" s="12"/>
      <c r="FD9" s="157" t="s">
        <v>373</v>
      </c>
      <c r="FE9" s="12">
        <v>70</v>
      </c>
      <c r="FF9" s="12"/>
      <c r="FG9" s="12"/>
      <c r="FH9" s="12"/>
      <c r="FI9" s="197"/>
      <c r="FJ9" s="198"/>
      <c r="FK9" s="198"/>
      <c r="FL9" s="198"/>
      <c r="FM9" s="198"/>
    </row>
    <row r="10" spans="1:249" ht="14.25" x14ac:dyDescent="0.2">
      <c r="A10" s="64" t="s">
        <v>75</v>
      </c>
      <c r="B10" s="160" t="s">
        <v>43</v>
      </c>
      <c r="C10" s="176">
        <f>VLOOKUP(B10,'PRESENZE ALLENAMENTI'!$D$4:$F$38,3,0)</f>
        <v>11</v>
      </c>
      <c r="D10" s="175">
        <f t="shared" ref="D10:D29" si="19">E10/C10</f>
        <v>22.727272727272727</v>
      </c>
      <c r="E10" s="173">
        <f t="shared" si="4"/>
        <v>250</v>
      </c>
      <c r="F10" s="175">
        <f t="shared" si="1"/>
        <v>35.714285714285715</v>
      </c>
      <c r="G10" s="172">
        <f t="shared" si="6"/>
        <v>3</v>
      </c>
      <c r="H10" s="172">
        <f t="shared" si="2"/>
        <v>4</v>
      </c>
      <c r="I10" s="172">
        <f t="shared" si="3"/>
        <v>1</v>
      </c>
      <c r="J10" s="175"/>
      <c r="K10" s="173">
        <f t="shared" si="7"/>
        <v>0</v>
      </c>
      <c r="L10" s="175">
        <f>COUNTIF(T10:FM10,"A")</f>
        <v>1</v>
      </c>
      <c r="M10" s="174">
        <f t="shared" si="8"/>
        <v>0</v>
      </c>
      <c r="N10" s="175">
        <f>COUNTIF(T10:FM10,"e")</f>
        <v>0</v>
      </c>
      <c r="O10" s="141"/>
      <c r="P10" s="141"/>
      <c r="Q10" s="12"/>
      <c r="R10" s="12"/>
      <c r="S10" s="12"/>
      <c r="T10" s="157" t="s">
        <v>517</v>
      </c>
      <c r="U10" s="12"/>
      <c r="V10" s="115"/>
      <c r="W10" s="115"/>
      <c r="X10" s="115"/>
      <c r="Y10" s="157"/>
      <c r="Z10" s="12"/>
      <c r="AA10" s="12"/>
      <c r="AB10" s="12"/>
      <c r="AC10" s="12"/>
      <c r="AD10" s="144" t="s">
        <v>378</v>
      </c>
      <c r="AE10" s="115">
        <v>25</v>
      </c>
      <c r="AF10" s="115" t="s">
        <v>72</v>
      </c>
      <c r="AG10" s="115"/>
      <c r="AH10" s="115"/>
      <c r="AI10" s="144" t="s">
        <v>373</v>
      </c>
      <c r="AJ10" s="115">
        <v>70</v>
      </c>
      <c r="AK10" s="115"/>
      <c r="AL10" s="115"/>
      <c r="AM10" s="115"/>
      <c r="AN10" s="144" t="s">
        <v>378</v>
      </c>
      <c r="AO10" s="115">
        <v>35</v>
      </c>
      <c r="AP10" s="115"/>
      <c r="AQ10" s="115"/>
      <c r="AR10" s="115"/>
      <c r="AS10" s="144" t="s">
        <v>373</v>
      </c>
      <c r="AT10" s="115">
        <v>70</v>
      </c>
      <c r="AU10" s="115"/>
      <c r="AV10" s="115"/>
      <c r="AW10" s="115"/>
      <c r="AX10" s="13" t="s">
        <v>378</v>
      </c>
      <c r="AY10" s="12">
        <v>5</v>
      </c>
      <c r="AZ10" s="12"/>
      <c r="BA10" s="12"/>
      <c r="BB10" s="12"/>
      <c r="BC10" s="144" t="s">
        <v>373</v>
      </c>
      <c r="BD10" s="115">
        <v>30</v>
      </c>
      <c r="BE10" s="115"/>
      <c r="BF10" s="115"/>
      <c r="BG10" s="115"/>
      <c r="BH10" s="144"/>
      <c r="BI10" s="115"/>
      <c r="BJ10" s="115"/>
      <c r="BK10" s="115"/>
      <c r="BL10" s="115"/>
      <c r="BM10" s="144"/>
      <c r="BN10" s="115"/>
      <c r="BO10" s="115"/>
      <c r="BP10" s="115"/>
      <c r="BQ10" s="115"/>
      <c r="BR10" s="144"/>
      <c r="BS10" s="115"/>
      <c r="BT10" s="115"/>
      <c r="BU10" s="115"/>
      <c r="BV10" s="115"/>
      <c r="BW10" s="144"/>
      <c r="BX10" s="115"/>
      <c r="BY10" s="115"/>
      <c r="BZ10" s="115"/>
      <c r="CA10" s="115"/>
      <c r="CB10" s="144"/>
      <c r="CC10" s="115"/>
      <c r="CD10" s="115"/>
      <c r="CE10" s="115"/>
      <c r="CF10" s="115"/>
      <c r="CG10" s="144"/>
      <c r="CH10" s="115"/>
      <c r="CI10" s="115"/>
      <c r="CJ10" s="115"/>
      <c r="CK10" s="115"/>
      <c r="CL10" s="144" t="s">
        <v>76</v>
      </c>
      <c r="CM10" s="115"/>
      <c r="CN10" s="115"/>
      <c r="CO10" s="115"/>
      <c r="CP10" s="115"/>
      <c r="CQ10" s="144"/>
      <c r="CR10" s="115"/>
      <c r="CS10" s="115"/>
      <c r="CT10" s="115"/>
      <c r="CU10" s="115"/>
      <c r="CV10" s="144"/>
      <c r="CW10" s="115"/>
      <c r="CX10" s="115"/>
      <c r="CY10" s="115"/>
      <c r="CZ10" s="115"/>
      <c r="DA10" s="144"/>
      <c r="DB10" s="115"/>
      <c r="DC10" s="115"/>
      <c r="DD10" s="115"/>
      <c r="DE10" s="115"/>
      <c r="DF10" s="144"/>
      <c r="DG10" s="115"/>
      <c r="DH10" s="115"/>
      <c r="DI10" s="115"/>
      <c r="DJ10" s="115"/>
      <c r="DK10" s="144" t="s">
        <v>378</v>
      </c>
      <c r="DL10" s="115">
        <v>15</v>
      </c>
      <c r="DM10" s="115"/>
      <c r="DN10" s="115"/>
      <c r="DO10" s="115"/>
      <c r="DP10" s="144"/>
      <c r="DQ10" s="115"/>
      <c r="DR10" s="115"/>
      <c r="DS10" s="115"/>
      <c r="DT10" s="115"/>
      <c r="DU10" s="144"/>
      <c r="DV10" s="115"/>
      <c r="DW10" s="115"/>
      <c r="DX10" s="115"/>
      <c r="DY10" s="115"/>
      <c r="DZ10" s="144"/>
      <c r="EA10" s="115"/>
      <c r="EB10" s="115"/>
      <c r="EC10" s="115"/>
      <c r="ED10" s="115"/>
      <c r="EE10" s="144"/>
      <c r="EF10" s="115"/>
      <c r="EG10" s="115"/>
      <c r="EH10" s="115"/>
      <c r="EI10" s="115"/>
      <c r="EJ10" s="144"/>
      <c r="EK10" s="115"/>
      <c r="EL10" s="115"/>
      <c r="EM10" s="115"/>
      <c r="EN10" s="115"/>
      <c r="EO10" s="144" t="s">
        <v>517</v>
      </c>
      <c r="EP10" s="115"/>
      <c r="EQ10" s="115"/>
      <c r="ER10" s="115"/>
      <c r="ES10" s="115"/>
      <c r="ET10" s="144"/>
      <c r="EU10" s="115"/>
      <c r="EV10" s="115"/>
      <c r="EW10" s="115"/>
      <c r="EX10" s="115"/>
      <c r="EY10" s="144"/>
      <c r="EZ10" s="115"/>
      <c r="FA10" s="115"/>
      <c r="FB10" s="115"/>
      <c r="FC10" s="115"/>
      <c r="FD10" s="144"/>
      <c r="FE10" s="115"/>
      <c r="FF10" s="115"/>
      <c r="FG10" s="115"/>
      <c r="FH10" s="115"/>
      <c r="FI10" s="195"/>
      <c r="FJ10" s="196"/>
      <c r="FK10" s="196"/>
      <c r="FL10" s="196"/>
      <c r="FM10" s="196"/>
    </row>
    <row r="11" spans="1:249" ht="14.25" x14ac:dyDescent="0.2">
      <c r="A11" s="64" t="s">
        <v>75</v>
      </c>
      <c r="B11" s="160" t="s">
        <v>44</v>
      </c>
      <c r="C11" s="172">
        <f>VLOOKUP(B11,'PRESENZE ALLENAMENTI'!$D$4:$F$38,3,0)</f>
        <v>23</v>
      </c>
      <c r="D11" s="173">
        <f t="shared" si="19"/>
        <v>8.2608695652173907</v>
      </c>
      <c r="E11" s="173">
        <f t="shared" si="4"/>
        <v>190</v>
      </c>
      <c r="F11" s="173">
        <f t="shared" si="1"/>
        <v>17.272727272727273</v>
      </c>
      <c r="G11" s="172">
        <f t="shared" si="6"/>
        <v>1</v>
      </c>
      <c r="H11" s="172">
        <f t="shared" si="2"/>
        <v>10</v>
      </c>
      <c r="I11" s="172">
        <f t="shared" si="3"/>
        <v>1</v>
      </c>
      <c r="J11" s="173"/>
      <c r="K11" s="173">
        <f t="shared" si="7"/>
        <v>0</v>
      </c>
      <c r="L11" s="173">
        <f>COUNTIF(T11:FM11,"A")</f>
        <v>2</v>
      </c>
      <c r="M11" s="174">
        <f t="shared" si="8"/>
        <v>0</v>
      </c>
      <c r="N11" s="173">
        <f>COUNTIF(T11:FM11,"e")</f>
        <v>0</v>
      </c>
      <c r="O11" s="141"/>
      <c r="P11" s="141"/>
      <c r="Q11" s="12"/>
      <c r="R11" s="12"/>
      <c r="S11" s="12"/>
      <c r="T11" s="157"/>
      <c r="U11" s="12"/>
      <c r="V11" s="115"/>
      <c r="W11" s="115"/>
      <c r="X11" s="115"/>
      <c r="Y11" s="157"/>
      <c r="Z11" s="12"/>
      <c r="AA11" s="12"/>
      <c r="AB11" s="12"/>
      <c r="AC11" s="12"/>
      <c r="AD11" s="144" t="s">
        <v>378</v>
      </c>
      <c r="AE11" s="115">
        <v>20</v>
      </c>
      <c r="AF11" s="115" t="s">
        <v>72</v>
      </c>
      <c r="AG11" s="115"/>
      <c r="AH11" s="115"/>
      <c r="AI11" s="144" t="s">
        <v>378</v>
      </c>
      <c r="AJ11" s="115">
        <v>15</v>
      </c>
      <c r="AK11" s="115"/>
      <c r="AL11" s="115"/>
      <c r="AM11" s="115"/>
      <c r="AN11" s="144"/>
      <c r="AO11" s="115"/>
      <c r="AP11" s="115"/>
      <c r="AQ11" s="115"/>
      <c r="AR11" s="115"/>
      <c r="AS11" s="157" t="s">
        <v>378</v>
      </c>
      <c r="AT11" s="12">
        <v>5</v>
      </c>
      <c r="AU11" s="12"/>
      <c r="AV11" s="12"/>
      <c r="AW11" s="12"/>
      <c r="AX11" s="13"/>
      <c r="AY11" s="12"/>
      <c r="AZ11" s="12"/>
      <c r="BA11" s="12"/>
      <c r="BB11" s="12"/>
      <c r="BC11" s="144" t="s">
        <v>378</v>
      </c>
      <c r="BD11" s="115">
        <v>25</v>
      </c>
      <c r="BE11" s="115"/>
      <c r="BF11" s="115"/>
      <c r="BG11" s="115"/>
      <c r="BH11" s="157" t="s">
        <v>378</v>
      </c>
      <c r="BI11" s="12">
        <v>15</v>
      </c>
      <c r="BJ11" s="12"/>
      <c r="BK11" s="12"/>
      <c r="BL11" s="12"/>
      <c r="BM11" s="157"/>
      <c r="BN11" s="12"/>
      <c r="BO11" s="12"/>
      <c r="BP11" s="12"/>
      <c r="BQ11" s="12"/>
      <c r="BR11" s="144" t="s">
        <v>517</v>
      </c>
      <c r="BS11" s="12"/>
      <c r="BT11" s="12"/>
      <c r="BU11" s="12"/>
      <c r="BV11" s="12"/>
      <c r="BW11" s="157" t="s">
        <v>517</v>
      </c>
      <c r="BX11" s="12"/>
      <c r="BY11" s="12"/>
      <c r="BZ11" s="12"/>
      <c r="CA11" s="12"/>
      <c r="CB11" s="157" t="s">
        <v>378</v>
      </c>
      <c r="CC11" s="12">
        <v>5</v>
      </c>
      <c r="CD11" s="12" t="s">
        <v>72</v>
      </c>
      <c r="CE11" s="12"/>
      <c r="CF11" s="12"/>
      <c r="CG11" s="157"/>
      <c r="CH11" s="12"/>
      <c r="CI11" s="12"/>
      <c r="CJ11" s="12"/>
      <c r="CK11" s="12"/>
      <c r="CL11" s="157"/>
      <c r="CM11" s="12"/>
      <c r="CN11" s="12"/>
      <c r="CO11" s="12"/>
      <c r="CP11" s="12"/>
      <c r="CQ11" s="157" t="s">
        <v>378</v>
      </c>
      <c r="CR11" s="12">
        <v>5</v>
      </c>
      <c r="CS11" s="12"/>
      <c r="CT11" s="12"/>
      <c r="CU11" s="12"/>
      <c r="CV11" s="157"/>
      <c r="CW11" s="12"/>
      <c r="CX11" s="12"/>
      <c r="CY11" s="12"/>
      <c r="CZ11" s="12"/>
      <c r="DA11" s="157"/>
      <c r="DB11" s="12"/>
      <c r="DC11" s="12"/>
      <c r="DD11" s="12"/>
      <c r="DE11" s="12"/>
      <c r="DF11" s="157"/>
      <c r="DG11" s="12"/>
      <c r="DH11" s="12"/>
      <c r="DI11" s="12"/>
      <c r="DJ11" s="12"/>
      <c r="DK11" s="157" t="s">
        <v>378</v>
      </c>
      <c r="DL11" s="12">
        <v>5</v>
      </c>
      <c r="DM11" s="12"/>
      <c r="DN11" s="12"/>
      <c r="DO11" s="12"/>
      <c r="DP11" s="157" t="s">
        <v>378</v>
      </c>
      <c r="DQ11" s="12">
        <v>5</v>
      </c>
      <c r="DR11" s="12"/>
      <c r="DS11" s="12"/>
      <c r="DT11" s="12"/>
      <c r="DU11" s="157"/>
      <c r="DV11" s="12"/>
      <c r="DW11" s="12"/>
      <c r="DX11" s="12"/>
      <c r="DY11" s="12"/>
      <c r="DZ11" s="157"/>
      <c r="EA11" s="12"/>
      <c r="EB11" s="12"/>
      <c r="EC11" s="12"/>
      <c r="ED11" s="12"/>
      <c r="EE11" s="157" t="s">
        <v>378</v>
      </c>
      <c r="EF11" s="12">
        <v>20</v>
      </c>
      <c r="EG11" s="12"/>
      <c r="EH11" s="12"/>
      <c r="EI11" s="12"/>
      <c r="EJ11" s="157" t="s">
        <v>373</v>
      </c>
      <c r="EK11" s="12">
        <v>70</v>
      </c>
      <c r="EL11" s="12"/>
      <c r="EM11" s="12"/>
      <c r="EN11" s="12"/>
      <c r="EO11" s="157" t="s">
        <v>517</v>
      </c>
      <c r="EP11" s="12"/>
      <c r="EQ11" s="12"/>
      <c r="ER11" s="12"/>
      <c r="ES11" s="12"/>
      <c r="ET11" s="157"/>
      <c r="EU11" s="12"/>
      <c r="EV11" s="12"/>
      <c r="EW11" s="12"/>
      <c r="EX11" s="12"/>
      <c r="EY11" s="157" t="s">
        <v>76</v>
      </c>
      <c r="EZ11" s="12"/>
      <c r="FA11" s="12"/>
      <c r="FB11" s="12"/>
      <c r="FC11" s="12"/>
      <c r="FD11" s="157"/>
      <c r="FE11" s="12"/>
      <c r="FF11" s="12"/>
      <c r="FG11" s="12"/>
      <c r="FH11" s="12"/>
      <c r="FI11" s="197"/>
      <c r="FJ11" s="198"/>
      <c r="FK11" s="198"/>
      <c r="FL11" s="198"/>
      <c r="FM11" s="198"/>
    </row>
    <row r="12" spans="1:249" ht="14.25" x14ac:dyDescent="0.2">
      <c r="A12" s="64" t="s">
        <v>75</v>
      </c>
      <c r="B12" s="160" t="s">
        <v>353</v>
      </c>
      <c r="C12" s="172">
        <f>VLOOKUP(B12,'PRESENZE ALLENAMENTI'!$D$4:$F$38,3,0)</f>
        <v>37</v>
      </c>
      <c r="D12" s="173">
        <f t="shared" si="19"/>
        <v>13.513513513513514</v>
      </c>
      <c r="E12" s="173">
        <f>U12+Z12+AE12+AJ12+AO12+AT12+AY12+BI12+BN12+BD12+BS12+BX12+CC12+CH12+CM12+CR12+CW12+DB12+DG12+DL12+DQ12+DV12+EA12+EF12+EU12+EZ12+FE12+FJ12+EK12+EP12</f>
        <v>500</v>
      </c>
      <c r="F12" s="173">
        <f t="shared" si="1"/>
        <v>35.714285714285715</v>
      </c>
      <c r="G12" s="172">
        <f>COUNTIF(AD12:FM12,"T")</f>
        <v>8</v>
      </c>
      <c r="H12" s="172">
        <f t="shared" si="2"/>
        <v>6</v>
      </c>
      <c r="I12" s="172">
        <f t="shared" si="3"/>
        <v>4</v>
      </c>
      <c r="J12" s="173"/>
      <c r="K12" s="173">
        <f t="shared" si="7"/>
        <v>0</v>
      </c>
      <c r="L12" s="173">
        <f>COUNTIF(T12:FM12,"A")</f>
        <v>2</v>
      </c>
      <c r="M12" s="174">
        <f t="shared" si="8"/>
        <v>0</v>
      </c>
      <c r="N12" s="173">
        <f>COUNTIF(T12:FM12,"e")</f>
        <v>0</v>
      </c>
      <c r="O12" s="141"/>
      <c r="P12" s="141"/>
      <c r="Q12" s="12"/>
      <c r="R12" s="12"/>
      <c r="S12" s="12"/>
      <c r="T12" s="157" t="s">
        <v>517</v>
      </c>
      <c r="U12" s="12"/>
      <c r="V12" s="115"/>
      <c r="W12" s="115"/>
      <c r="X12" s="115"/>
      <c r="Y12" s="157" t="s">
        <v>517</v>
      </c>
      <c r="Z12" s="12"/>
      <c r="AA12" s="12"/>
      <c r="AB12" s="12"/>
      <c r="AC12" s="12"/>
      <c r="AD12" s="144" t="s">
        <v>373</v>
      </c>
      <c r="AE12" s="115">
        <v>45</v>
      </c>
      <c r="AF12" s="115"/>
      <c r="AG12" s="115"/>
      <c r="AH12" s="115"/>
      <c r="AI12" s="144" t="s">
        <v>378</v>
      </c>
      <c r="AJ12" s="115">
        <v>25</v>
      </c>
      <c r="AK12" s="115"/>
      <c r="AL12" s="115"/>
      <c r="AM12" s="115"/>
      <c r="AN12" s="144" t="s">
        <v>373</v>
      </c>
      <c r="AO12" s="115">
        <v>35</v>
      </c>
      <c r="AP12" s="115"/>
      <c r="AQ12" s="115"/>
      <c r="AR12" s="115"/>
      <c r="AS12" s="144"/>
      <c r="AT12" s="115"/>
      <c r="AU12" s="115"/>
      <c r="AV12" s="115"/>
      <c r="AW12" s="115"/>
      <c r="AX12" s="13" t="s">
        <v>373</v>
      </c>
      <c r="AY12" s="12">
        <v>35</v>
      </c>
      <c r="AZ12" s="12" t="s">
        <v>72</v>
      </c>
      <c r="BA12" s="12"/>
      <c r="BB12" s="12"/>
      <c r="BC12" s="144" t="s">
        <v>76</v>
      </c>
      <c r="BD12" s="115"/>
      <c r="BE12" s="115"/>
      <c r="BF12" s="115"/>
      <c r="BG12" s="115"/>
      <c r="BH12" s="144" t="s">
        <v>373</v>
      </c>
      <c r="BI12" s="115">
        <v>55</v>
      </c>
      <c r="BJ12" s="115"/>
      <c r="BK12" s="115"/>
      <c r="BL12" s="115"/>
      <c r="BM12" s="144" t="s">
        <v>378</v>
      </c>
      <c r="BN12" s="115">
        <v>20</v>
      </c>
      <c r="BO12" s="115"/>
      <c r="BP12" s="115"/>
      <c r="BQ12" s="115"/>
      <c r="BR12" s="144"/>
      <c r="BS12" s="115"/>
      <c r="BT12" s="115"/>
      <c r="BU12" s="115"/>
      <c r="BV12" s="115"/>
      <c r="BW12" s="144"/>
      <c r="BX12" s="115"/>
      <c r="BY12" s="115"/>
      <c r="BZ12" s="115"/>
      <c r="CA12" s="115"/>
      <c r="CB12" s="144" t="s">
        <v>378</v>
      </c>
      <c r="CC12" s="115">
        <v>15</v>
      </c>
      <c r="CD12" s="115"/>
      <c r="CE12" s="115"/>
      <c r="CF12" s="115"/>
      <c r="CG12" s="144" t="s">
        <v>373</v>
      </c>
      <c r="CH12" s="115">
        <v>45</v>
      </c>
      <c r="CI12" s="115"/>
      <c r="CJ12" s="115"/>
      <c r="CK12" s="115"/>
      <c r="CL12" s="144"/>
      <c r="CM12" s="115"/>
      <c r="CN12" s="115"/>
      <c r="CO12" s="115"/>
      <c r="CP12" s="115"/>
      <c r="CQ12" s="144" t="s">
        <v>373</v>
      </c>
      <c r="CR12" s="115">
        <v>45</v>
      </c>
      <c r="CS12" s="115"/>
      <c r="CT12" s="115"/>
      <c r="CU12" s="115"/>
      <c r="CV12" s="144"/>
      <c r="CW12" s="115"/>
      <c r="CX12" s="115"/>
      <c r="CY12" s="115"/>
      <c r="CZ12" s="115"/>
      <c r="DA12" s="144" t="s">
        <v>378</v>
      </c>
      <c r="DB12" s="115">
        <v>20</v>
      </c>
      <c r="DC12" s="115"/>
      <c r="DD12" s="115"/>
      <c r="DE12" s="115"/>
      <c r="DF12" s="144"/>
      <c r="DG12" s="115"/>
      <c r="DH12" s="115"/>
      <c r="DI12" s="115"/>
      <c r="DJ12" s="115"/>
      <c r="DK12" s="144" t="s">
        <v>373</v>
      </c>
      <c r="DL12" s="115">
        <v>55</v>
      </c>
      <c r="DM12" s="115" t="s">
        <v>72</v>
      </c>
      <c r="DN12" s="115"/>
      <c r="DO12" s="115"/>
      <c r="DP12" s="144" t="s">
        <v>378</v>
      </c>
      <c r="DQ12" s="115">
        <v>15</v>
      </c>
      <c r="DR12" s="115"/>
      <c r="DS12" s="115"/>
      <c r="DT12" s="115"/>
      <c r="DU12" s="144" t="s">
        <v>378</v>
      </c>
      <c r="DV12" s="115">
        <v>20</v>
      </c>
      <c r="DW12" s="115"/>
      <c r="DX12" s="115"/>
      <c r="DY12" s="115"/>
      <c r="DZ12" s="144" t="s">
        <v>76</v>
      </c>
      <c r="EA12" s="115"/>
      <c r="EB12" s="115"/>
      <c r="EC12" s="115"/>
      <c r="ED12" s="115"/>
      <c r="EE12" s="144"/>
      <c r="EF12" s="115"/>
      <c r="EG12" s="115"/>
      <c r="EH12" s="115"/>
      <c r="EI12" s="115"/>
      <c r="EJ12" s="144" t="s">
        <v>373</v>
      </c>
      <c r="EK12" s="115">
        <v>70</v>
      </c>
      <c r="EL12" s="115"/>
      <c r="EM12" s="115"/>
      <c r="EN12" s="115"/>
      <c r="EO12" s="144" t="s">
        <v>517</v>
      </c>
      <c r="EP12" s="115"/>
      <c r="EQ12" s="115"/>
      <c r="ER12" s="115"/>
      <c r="ES12" s="115"/>
      <c r="ET12" s="144" t="s">
        <v>76</v>
      </c>
      <c r="EU12" s="115"/>
      <c r="EV12" s="115"/>
      <c r="EW12" s="115"/>
      <c r="EX12" s="115"/>
      <c r="EY12" s="144" t="s">
        <v>76</v>
      </c>
      <c r="EZ12" s="115"/>
      <c r="FA12" s="115"/>
      <c r="FB12" s="115"/>
      <c r="FC12" s="115"/>
      <c r="FD12" s="144"/>
      <c r="FE12" s="115"/>
      <c r="FF12" s="115"/>
      <c r="FG12" s="115"/>
      <c r="FH12" s="115"/>
      <c r="FI12" s="195"/>
      <c r="FJ12" s="196"/>
      <c r="FK12" s="196"/>
      <c r="FL12" s="196"/>
      <c r="FM12" s="196"/>
    </row>
    <row r="13" spans="1:249" ht="14.25" x14ac:dyDescent="0.2">
      <c r="A13" s="64" t="s">
        <v>75</v>
      </c>
      <c r="B13" s="160" t="s">
        <v>263</v>
      </c>
      <c r="C13" s="172">
        <f>VLOOKUP(B13,'PRESENZE ALLENAMENTI'!$D$4:$F$38,3,0)</f>
        <v>38</v>
      </c>
      <c r="D13" s="173">
        <f t="shared" si="19"/>
        <v>40.789473684210527</v>
      </c>
      <c r="E13" s="173">
        <f t="shared" si="4"/>
        <v>1550</v>
      </c>
      <c r="F13" s="173">
        <f t="shared" si="1"/>
        <v>64.583333333333329</v>
      </c>
      <c r="G13" s="172">
        <f>COUNTIF(AD13:FM13,"T")</f>
        <v>23</v>
      </c>
      <c r="H13" s="172">
        <f t="shared" si="2"/>
        <v>1</v>
      </c>
      <c r="I13" s="172">
        <f t="shared" si="3"/>
        <v>0</v>
      </c>
      <c r="J13" s="173"/>
      <c r="K13" s="173">
        <f t="shared" si="7"/>
        <v>1</v>
      </c>
      <c r="L13" s="173">
        <f>COUNTIF(T13:FM13,"A")</f>
        <v>3</v>
      </c>
      <c r="M13" s="174">
        <f t="shared" si="8"/>
        <v>0</v>
      </c>
      <c r="N13" s="173">
        <f>COUNTIF(T13:FM13,"e")</f>
        <v>0</v>
      </c>
      <c r="O13" s="141"/>
      <c r="P13" s="141"/>
      <c r="Q13" s="12"/>
      <c r="R13" s="12"/>
      <c r="S13" s="12"/>
      <c r="T13" s="157" t="s">
        <v>517</v>
      </c>
      <c r="U13" s="12"/>
      <c r="V13" s="115"/>
      <c r="W13" s="115"/>
      <c r="X13" s="115"/>
      <c r="Y13" s="157" t="s">
        <v>517</v>
      </c>
      <c r="Z13" s="12"/>
      <c r="AA13" s="12"/>
      <c r="AB13" s="12"/>
      <c r="AC13" s="12"/>
      <c r="AD13" s="144" t="s">
        <v>373</v>
      </c>
      <c r="AE13" s="115">
        <v>70</v>
      </c>
      <c r="AF13" s="115"/>
      <c r="AG13" s="115"/>
      <c r="AH13" s="115"/>
      <c r="AI13" s="144" t="s">
        <v>373</v>
      </c>
      <c r="AJ13" s="115">
        <v>40</v>
      </c>
      <c r="AK13" s="115"/>
      <c r="AL13" s="115"/>
      <c r="AM13" s="115"/>
      <c r="AN13" s="144" t="s">
        <v>373</v>
      </c>
      <c r="AO13" s="115">
        <v>70</v>
      </c>
      <c r="AP13" s="115"/>
      <c r="AQ13" s="115"/>
      <c r="AR13" s="115"/>
      <c r="AS13" s="157" t="s">
        <v>373</v>
      </c>
      <c r="AT13" s="12">
        <v>65</v>
      </c>
      <c r="AU13" s="12"/>
      <c r="AV13" s="12"/>
      <c r="AW13" s="12"/>
      <c r="AX13" s="13" t="s">
        <v>378</v>
      </c>
      <c r="AY13" s="12">
        <v>35</v>
      </c>
      <c r="AZ13" s="12"/>
      <c r="BA13" s="12"/>
      <c r="BB13" s="12"/>
      <c r="BC13" s="144" t="s">
        <v>373</v>
      </c>
      <c r="BD13" s="115">
        <v>70</v>
      </c>
      <c r="BE13" s="115"/>
      <c r="BF13" s="115"/>
      <c r="BG13" s="115"/>
      <c r="BH13" s="157" t="s">
        <v>373</v>
      </c>
      <c r="BI13" s="12">
        <v>70</v>
      </c>
      <c r="BJ13" s="12"/>
      <c r="BK13" s="12"/>
      <c r="BL13" s="12"/>
      <c r="BM13" s="157" t="s">
        <v>373</v>
      </c>
      <c r="BN13" s="12">
        <v>50</v>
      </c>
      <c r="BO13" s="12" t="s">
        <v>72</v>
      </c>
      <c r="BP13" s="12"/>
      <c r="BQ13" s="12"/>
      <c r="BR13" s="144" t="s">
        <v>517</v>
      </c>
      <c r="BS13" s="12"/>
      <c r="BT13" s="12"/>
      <c r="BU13" s="12"/>
      <c r="BV13" s="12">
        <v>1</v>
      </c>
      <c r="BW13" s="157" t="s">
        <v>517</v>
      </c>
      <c r="BX13" s="12"/>
      <c r="BY13" s="12"/>
      <c r="BZ13" s="12"/>
      <c r="CA13" s="12"/>
      <c r="CB13" s="157" t="s">
        <v>373</v>
      </c>
      <c r="CC13" s="12">
        <v>70</v>
      </c>
      <c r="CD13" s="12"/>
      <c r="CE13" s="12"/>
      <c r="CF13" s="12"/>
      <c r="CG13" s="157" t="s">
        <v>373</v>
      </c>
      <c r="CH13" s="12">
        <v>70</v>
      </c>
      <c r="CI13" s="12" t="s">
        <v>72</v>
      </c>
      <c r="CJ13" s="12"/>
      <c r="CK13" s="12"/>
      <c r="CL13" s="157" t="s">
        <v>373</v>
      </c>
      <c r="CM13" s="12">
        <v>40</v>
      </c>
      <c r="CN13" s="12"/>
      <c r="CO13" s="12"/>
      <c r="CP13" s="12"/>
      <c r="CQ13" s="157" t="s">
        <v>373</v>
      </c>
      <c r="CR13" s="12">
        <v>70</v>
      </c>
      <c r="CS13" s="12"/>
      <c r="CT13" s="12"/>
      <c r="CU13" s="12"/>
      <c r="CV13" s="157" t="s">
        <v>373</v>
      </c>
      <c r="CW13" s="12">
        <v>70</v>
      </c>
      <c r="CX13" s="12"/>
      <c r="CY13" s="12"/>
      <c r="CZ13" s="12"/>
      <c r="DA13" s="157" t="s">
        <v>373</v>
      </c>
      <c r="DB13" s="12">
        <v>70</v>
      </c>
      <c r="DC13" s="12"/>
      <c r="DD13" s="12"/>
      <c r="DE13" s="12"/>
      <c r="DF13" s="157" t="s">
        <v>373</v>
      </c>
      <c r="DG13" s="12">
        <v>70</v>
      </c>
      <c r="DH13" s="12"/>
      <c r="DI13" s="12"/>
      <c r="DJ13" s="12"/>
      <c r="DK13" s="157" t="s">
        <v>373</v>
      </c>
      <c r="DL13" s="12">
        <v>70</v>
      </c>
      <c r="DM13" s="12"/>
      <c r="DN13" s="12"/>
      <c r="DO13" s="12"/>
      <c r="DP13" s="157" t="s">
        <v>373</v>
      </c>
      <c r="DQ13" s="12">
        <v>55</v>
      </c>
      <c r="DR13" s="12"/>
      <c r="DS13" s="12"/>
      <c r="DT13" s="12"/>
      <c r="DU13" s="157" t="s">
        <v>373</v>
      </c>
      <c r="DV13" s="12">
        <v>55</v>
      </c>
      <c r="DW13" s="12" t="s">
        <v>72</v>
      </c>
      <c r="DX13" s="12"/>
      <c r="DY13" s="12"/>
      <c r="DZ13" s="157" t="s">
        <v>373</v>
      </c>
      <c r="EA13" s="12">
        <v>70</v>
      </c>
      <c r="EB13" s="12"/>
      <c r="EC13" s="12"/>
      <c r="ED13" s="12"/>
      <c r="EE13" s="157" t="s">
        <v>373</v>
      </c>
      <c r="EF13" s="12">
        <v>70</v>
      </c>
      <c r="EG13" s="12"/>
      <c r="EH13" s="12"/>
      <c r="EI13" s="12"/>
      <c r="EJ13" s="157" t="s">
        <v>373</v>
      </c>
      <c r="EK13" s="12">
        <v>70</v>
      </c>
      <c r="EL13" s="12"/>
      <c r="EM13" s="12"/>
      <c r="EN13" s="12"/>
      <c r="EO13" s="157" t="s">
        <v>517</v>
      </c>
      <c r="EP13" s="12"/>
      <c r="EQ13" s="12"/>
      <c r="ER13" s="12"/>
      <c r="ES13" s="12"/>
      <c r="ET13" s="157" t="s">
        <v>373</v>
      </c>
      <c r="EU13" s="12">
        <v>70</v>
      </c>
      <c r="EV13" s="12"/>
      <c r="EW13" s="12"/>
      <c r="EX13" s="12"/>
      <c r="EY13" s="157" t="s">
        <v>373</v>
      </c>
      <c r="EZ13" s="12">
        <v>90</v>
      </c>
      <c r="FA13" s="12"/>
      <c r="FB13" s="12"/>
      <c r="FC13" s="12"/>
      <c r="FD13" s="157" t="s">
        <v>373</v>
      </c>
      <c r="FE13" s="12">
        <v>70</v>
      </c>
      <c r="FF13" s="12"/>
      <c r="FG13" s="12"/>
      <c r="FH13" s="12"/>
      <c r="FI13" s="197"/>
      <c r="FJ13" s="198"/>
      <c r="FK13" s="198"/>
      <c r="FL13" s="198"/>
      <c r="FM13" s="198"/>
    </row>
    <row r="14" spans="1:249" ht="14.25" x14ac:dyDescent="0.2">
      <c r="A14" s="64" t="s">
        <v>75</v>
      </c>
      <c r="B14" s="160" t="s">
        <v>258</v>
      </c>
      <c r="C14" s="172">
        <f>VLOOKUP(B14,'PRESENZE ALLENAMENTI'!$D$4:$F$38,3,0)</f>
        <v>13</v>
      </c>
      <c r="D14" s="173">
        <f t="shared" ref="D14" si="20">E14/C14</f>
        <v>38.846153846153847</v>
      </c>
      <c r="E14" s="173">
        <f t="shared" si="4"/>
        <v>505</v>
      </c>
      <c r="F14" s="173">
        <f t="shared" ref="F14" si="21">E14/(G14+H14)</f>
        <v>50.5</v>
      </c>
      <c r="G14" s="172">
        <f t="shared" si="6"/>
        <v>7</v>
      </c>
      <c r="H14" s="172">
        <f t="shared" si="2"/>
        <v>3</v>
      </c>
      <c r="I14" s="172">
        <f t="shared" si="3"/>
        <v>1</v>
      </c>
      <c r="J14" s="173"/>
      <c r="K14" s="173">
        <f t="shared" si="7"/>
        <v>0</v>
      </c>
      <c r="L14" s="173">
        <f t="shared" ref="L14" si="22">COUNTIF(T14:FM14,"A")</f>
        <v>2</v>
      </c>
      <c r="M14" s="174">
        <f t="shared" si="8"/>
        <v>0</v>
      </c>
      <c r="N14" s="173">
        <f t="shared" ref="N14" si="23">COUNTIF(T14:FM14,"e")</f>
        <v>0</v>
      </c>
      <c r="O14" s="141"/>
      <c r="P14" s="141"/>
      <c r="Q14" s="12"/>
      <c r="R14" s="12"/>
      <c r="S14" s="12"/>
      <c r="T14" s="157" t="s">
        <v>517</v>
      </c>
      <c r="U14" s="12"/>
      <c r="V14" s="115"/>
      <c r="W14" s="115"/>
      <c r="X14" s="115"/>
      <c r="Y14" s="157" t="s">
        <v>517</v>
      </c>
      <c r="Z14" s="12"/>
      <c r="AA14" s="12"/>
      <c r="AB14" s="12"/>
      <c r="AC14" s="12"/>
      <c r="AD14" s="144"/>
      <c r="AE14" s="115"/>
      <c r="AF14" s="115"/>
      <c r="AG14" s="115"/>
      <c r="AH14" s="115"/>
      <c r="AI14" s="144" t="s">
        <v>373</v>
      </c>
      <c r="AJ14" s="115">
        <v>45</v>
      </c>
      <c r="AK14" s="115" t="s">
        <v>72</v>
      </c>
      <c r="AL14" s="115"/>
      <c r="AM14" s="115"/>
      <c r="AN14" s="144"/>
      <c r="AO14" s="115"/>
      <c r="AP14" s="115"/>
      <c r="AQ14" s="115"/>
      <c r="AR14" s="115"/>
      <c r="AS14" s="144" t="s">
        <v>373</v>
      </c>
      <c r="AT14" s="115">
        <v>55</v>
      </c>
      <c r="AU14" s="115"/>
      <c r="AV14" s="115"/>
      <c r="AW14" s="115"/>
      <c r="AX14" s="13" t="s">
        <v>373</v>
      </c>
      <c r="AY14" s="12">
        <v>70</v>
      </c>
      <c r="AZ14" s="12"/>
      <c r="BA14" s="12"/>
      <c r="BB14" s="12"/>
      <c r="BC14" s="144"/>
      <c r="BD14" s="115"/>
      <c r="BE14" s="115"/>
      <c r="BF14" s="115"/>
      <c r="BG14" s="115"/>
      <c r="BH14" s="144" t="s">
        <v>373</v>
      </c>
      <c r="BI14" s="115">
        <v>70</v>
      </c>
      <c r="BJ14" s="115"/>
      <c r="BK14" s="115"/>
      <c r="BL14" s="115"/>
      <c r="BM14" s="144" t="s">
        <v>378</v>
      </c>
      <c r="BN14" s="115">
        <v>20</v>
      </c>
      <c r="BO14" s="115"/>
      <c r="BP14" s="115"/>
      <c r="BQ14" s="115"/>
      <c r="BR14" s="144"/>
      <c r="BS14" s="115"/>
      <c r="BT14" s="115"/>
      <c r="BU14" s="115"/>
      <c r="BV14" s="115"/>
      <c r="BW14" s="144"/>
      <c r="BX14" s="115"/>
      <c r="BY14" s="115"/>
      <c r="BZ14" s="115"/>
      <c r="CA14" s="115"/>
      <c r="CB14" s="144"/>
      <c r="CC14" s="115"/>
      <c r="CD14" s="115"/>
      <c r="CE14" s="115"/>
      <c r="CF14" s="115"/>
      <c r="CG14" s="144"/>
      <c r="CH14" s="115"/>
      <c r="CI14" s="115"/>
      <c r="CJ14" s="115"/>
      <c r="CK14" s="115"/>
      <c r="CL14" s="144" t="s">
        <v>378</v>
      </c>
      <c r="CM14" s="115">
        <v>30</v>
      </c>
      <c r="CN14" s="115" t="s">
        <v>72</v>
      </c>
      <c r="CO14" s="115"/>
      <c r="CP14" s="115"/>
      <c r="CQ14" s="144"/>
      <c r="CR14" s="115"/>
      <c r="CS14" s="115"/>
      <c r="CT14" s="115"/>
      <c r="CU14" s="115"/>
      <c r="CV14" s="144" t="s">
        <v>373</v>
      </c>
      <c r="CW14" s="115">
        <v>70</v>
      </c>
      <c r="CX14" s="115"/>
      <c r="CY14" s="115"/>
      <c r="CZ14" s="115"/>
      <c r="DA14" s="144" t="s">
        <v>373</v>
      </c>
      <c r="DB14" s="115">
        <v>70</v>
      </c>
      <c r="DC14" s="115"/>
      <c r="DD14" s="115"/>
      <c r="DE14" s="115"/>
      <c r="DF14" s="144"/>
      <c r="DG14" s="115"/>
      <c r="DH14" s="115"/>
      <c r="DI14" s="115"/>
      <c r="DJ14" s="115"/>
      <c r="DK14" s="144"/>
      <c r="DL14" s="115"/>
      <c r="DM14" s="115"/>
      <c r="DN14" s="115"/>
      <c r="DO14" s="115"/>
      <c r="DP14" s="144"/>
      <c r="DQ14" s="115"/>
      <c r="DR14" s="115"/>
      <c r="DS14" s="115"/>
      <c r="DT14" s="115"/>
      <c r="DU14" s="144"/>
      <c r="DV14" s="115"/>
      <c r="DW14" s="115"/>
      <c r="DX14" s="115"/>
      <c r="DY14" s="115"/>
      <c r="DZ14" s="144"/>
      <c r="EA14" s="115"/>
      <c r="EB14" s="115"/>
      <c r="EC14" s="115"/>
      <c r="ED14" s="115"/>
      <c r="EE14" s="144"/>
      <c r="EF14" s="115"/>
      <c r="EG14" s="115"/>
      <c r="EH14" s="115"/>
      <c r="EI14" s="115"/>
      <c r="EJ14" s="144"/>
      <c r="EK14" s="115"/>
      <c r="EL14" s="115"/>
      <c r="EM14" s="115"/>
      <c r="EN14" s="115"/>
      <c r="EO14" s="144"/>
      <c r="EP14" s="115"/>
      <c r="EQ14" s="115"/>
      <c r="ER14" s="115"/>
      <c r="ES14" s="115"/>
      <c r="ET14" s="144" t="s">
        <v>76</v>
      </c>
      <c r="EU14" s="115"/>
      <c r="EV14" s="115"/>
      <c r="EW14" s="115"/>
      <c r="EX14" s="115"/>
      <c r="EY14" s="144" t="s">
        <v>378</v>
      </c>
      <c r="EZ14" s="115">
        <v>10</v>
      </c>
      <c r="FA14" s="115"/>
      <c r="FB14" s="115"/>
      <c r="FC14" s="115"/>
      <c r="FD14" s="144" t="s">
        <v>373</v>
      </c>
      <c r="FE14" s="115">
        <v>65</v>
      </c>
      <c r="FF14" s="115"/>
      <c r="FG14" s="115"/>
      <c r="FH14" s="115"/>
      <c r="FI14" s="195"/>
      <c r="FJ14" s="196"/>
      <c r="FK14" s="196"/>
      <c r="FL14" s="196"/>
      <c r="FM14" s="196"/>
    </row>
    <row r="15" spans="1:249" ht="14.25" x14ac:dyDescent="0.2">
      <c r="A15" s="61" t="s">
        <v>75</v>
      </c>
      <c r="B15" s="160" t="s">
        <v>354</v>
      </c>
      <c r="C15" s="172">
        <f>VLOOKUP(B15,'PRESENZE ALLENAMENTI'!$D$4:$F$38,3,0)</f>
        <v>20</v>
      </c>
      <c r="D15" s="173">
        <f t="shared" si="19"/>
        <v>23.75</v>
      </c>
      <c r="E15" s="173">
        <f t="shared" si="4"/>
        <v>475</v>
      </c>
      <c r="F15" s="173">
        <f t="shared" si="1"/>
        <v>52.777777777777779</v>
      </c>
      <c r="G15" s="172">
        <f t="shared" si="6"/>
        <v>7</v>
      </c>
      <c r="H15" s="172">
        <f t="shared" si="2"/>
        <v>2</v>
      </c>
      <c r="I15" s="172">
        <f t="shared" si="3"/>
        <v>1</v>
      </c>
      <c r="J15" s="173"/>
      <c r="K15" s="173">
        <f t="shared" si="7"/>
        <v>0</v>
      </c>
      <c r="L15" s="173">
        <f t="shared" ref="L15:L23" si="24">COUNTIF(T15:FM15,"A")</f>
        <v>1</v>
      </c>
      <c r="M15" s="174">
        <f t="shared" si="8"/>
        <v>0</v>
      </c>
      <c r="N15" s="173">
        <f t="shared" ref="N15:N23" si="25">COUNTIF(T15:FM15,"e")</f>
        <v>0</v>
      </c>
      <c r="O15" s="141"/>
      <c r="P15" s="141"/>
      <c r="Q15" s="12"/>
      <c r="R15" s="12"/>
      <c r="S15" s="12"/>
      <c r="T15" s="157" t="s">
        <v>517</v>
      </c>
      <c r="U15" s="12"/>
      <c r="V15" s="115"/>
      <c r="W15" s="115"/>
      <c r="X15" s="115"/>
      <c r="Y15" s="157"/>
      <c r="Z15" s="12"/>
      <c r="AA15" s="12"/>
      <c r="AB15" s="12"/>
      <c r="AC15" s="12"/>
      <c r="AD15" s="144" t="s">
        <v>373</v>
      </c>
      <c r="AE15" s="115">
        <v>50</v>
      </c>
      <c r="AF15" s="115" t="s">
        <v>72</v>
      </c>
      <c r="AG15" s="115"/>
      <c r="AH15" s="115"/>
      <c r="AI15" s="144"/>
      <c r="AJ15" s="115"/>
      <c r="AK15" s="115"/>
      <c r="AL15" s="115"/>
      <c r="AM15" s="115"/>
      <c r="AN15" s="144"/>
      <c r="AO15" s="115"/>
      <c r="AP15" s="115"/>
      <c r="AQ15" s="115"/>
      <c r="AR15" s="115"/>
      <c r="AS15" s="157"/>
      <c r="AT15" s="12"/>
      <c r="AU15" s="12"/>
      <c r="AV15" s="12"/>
      <c r="AW15" s="12"/>
      <c r="AX15" s="13"/>
      <c r="AY15" s="12"/>
      <c r="AZ15" s="12"/>
      <c r="BA15" s="12"/>
      <c r="BB15" s="12"/>
      <c r="BC15" s="144"/>
      <c r="BD15" s="115"/>
      <c r="BE15" s="115"/>
      <c r="BF15" s="115"/>
      <c r="BG15" s="115"/>
      <c r="BH15" s="157"/>
      <c r="BI15" s="12"/>
      <c r="BJ15" s="12"/>
      <c r="BK15" s="12"/>
      <c r="BL15" s="12"/>
      <c r="BM15" s="157"/>
      <c r="BN15" s="12"/>
      <c r="BO15" s="12"/>
      <c r="BP15" s="12"/>
      <c r="BQ15" s="12"/>
      <c r="BR15" s="144"/>
      <c r="BS15" s="12"/>
      <c r="BT15" s="12"/>
      <c r="BU15" s="12"/>
      <c r="BV15" s="12"/>
      <c r="BW15" s="157" t="s">
        <v>517</v>
      </c>
      <c r="BX15" s="12"/>
      <c r="BY15" s="12"/>
      <c r="BZ15" s="12"/>
      <c r="CA15" s="12"/>
      <c r="CB15" s="157"/>
      <c r="CC15" s="12"/>
      <c r="CD15" s="12"/>
      <c r="CE15" s="12"/>
      <c r="CF15" s="12"/>
      <c r="CG15" s="157" t="s">
        <v>378</v>
      </c>
      <c r="CH15" s="12">
        <v>25</v>
      </c>
      <c r="CI15" s="12"/>
      <c r="CJ15" s="12"/>
      <c r="CK15" s="12"/>
      <c r="CL15" s="157" t="s">
        <v>373</v>
      </c>
      <c r="CM15" s="12">
        <v>70</v>
      </c>
      <c r="CN15" s="12"/>
      <c r="CO15" s="12"/>
      <c r="CP15" s="12"/>
      <c r="CQ15" s="157" t="s">
        <v>373</v>
      </c>
      <c r="CR15" s="12">
        <v>70</v>
      </c>
      <c r="CS15" s="12"/>
      <c r="CT15" s="12"/>
      <c r="CU15" s="12"/>
      <c r="CV15" s="157" t="s">
        <v>373</v>
      </c>
      <c r="CW15" s="12">
        <v>70</v>
      </c>
      <c r="CX15" s="12"/>
      <c r="CY15" s="12"/>
      <c r="CZ15" s="12"/>
      <c r="DA15" s="157"/>
      <c r="DB15" s="12"/>
      <c r="DC15" s="12"/>
      <c r="DD15" s="12"/>
      <c r="DE15" s="12"/>
      <c r="DF15" s="157"/>
      <c r="DG15" s="12"/>
      <c r="DH15" s="12"/>
      <c r="DI15" s="12"/>
      <c r="DJ15" s="12"/>
      <c r="DK15" s="157"/>
      <c r="DL15" s="12"/>
      <c r="DM15" s="12"/>
      <c r="DN15" s="12"/>
      <c r="DO15" s="12"/>
      <c r="DP15" s="157" t="s">
        <v>373</v>
      </c>
      <c r="DQ15" s="12">
        <v>70</v>
      </c>
      <c r="DR15" s="12"/>
      <c r="DS15" s="12"/>
      <c r="DT15" s="12"/>
      <c r="DU15" s="157" t="s">
        <v>373</v>
      </c>
      <c r="DV15" s="12">
        <v>55</v>
      </c>
      <c r="DW15" s="12"/>
      <c r="DX15" s="12"/>
      <c r="DY15" s="12"/>
      <c r="DZ15" s="157" t="s">
        <v>373</v>
      </c>
      <c r="EA15" s="12">
        <v>60</v>
      </c>
      <c r="EB15" s="12"/>
      <c r="EC15" s="12"/>
      <c r="ED15" s="12"/>
      <c r="EE15" s="157" t="s">
        <v>76</v>
      </c>
      <c r="EF15" s="12"/>
      <c r="EG15" s="12"/>
      <c r="EH15" s="12"/>
      <c r="EI15" s="12"/>
      <c r="EJ15" s="157"/>
      <c r="EK15" s="12"/>
      <c r="EL15" s="12"/>
      <c r="EM15" s="12"/>
      <c r="EN15" s="12"/>
      <c r="EO15" s="157" t="s">
        <v>517</v>
      </c>
      <c r="EP15" s="12"/>
      <c r="EQ15" s="12"/>
      <c r="ER15" s="12"/>
      <c r="ES15" s="12"/>
      <c r="ET15" s="157"/>
      <c r="EU15" s="12"/>
      <c r="EV15" s="12"/>
      <c r="EW15" s="12"/>
      <c r="EX15" s="12"/>
      <c r="EY15" s="157"/>
      <c r="EZ15" s="12"/>
      <c r="FA15" s="12"/>
      <c r="FB15" s="12"/>
      <c r="FC15" s="12"/>
      <c r="FD15" s="157" t="s">
        <v>378</v>
      </c>
      <c r="FE15" s="12">
        <v>5</v>
      </c>
      <c r="FF15" s="12"/>
      <c r="FG15" s="12"/>
      <c r="FH15" s="12"/>
      <c r="FI15" s="197"/>
      <c r="FJ15" s="198"/>
      <c r="FK15" s="198"/>
      <c r="FL15" s="198"/>
      <c r="FM15" s="198"/>
    </row>
    <row r="16" spans="1:249" ht="14.25" x14ac:dyDescent="0.2">
      <c r="A16" s="61" t="s">
        <v>75</v>
      </c>
      <c r="B16" s="160" t="s">
        <v>259</v>
      </c>
      <c r="C16" s="172">
        <f>VLOOKUP(B16,'PRESENZE ALLENAMENTI'!$D$4:$F$38,3,0)</f>
        <v>35</v>
      </c>
      <c r="D16" s="173">
        <f t="shared" si="19"/>
        <v>32.857142857142854</v>
      </c>
      <c r="E16" s="173">
        <f t="shared" si="4"/>
        <v>1150</v>
      </c>
      <c r="F16" s="173">
        <f t="shared" si="1"/>
        <v>63.888888888888886</v>
      </c>
      <c r="G16" s="172">
        <f t="shared" si="6"/>
        <v>17</v>
      </c>
      <c r="H16" s="172">
        <f t="shared" si="2"/>
        <v>1</v>
      </c>
      <c r="I16" s="172">
        <f t="shared" si="3"/>
        <v>2</v>
      </c>
      <c r="J16" s="173"/>
      <c r="K16" s="173">
        <f t="shared" si="7"/>
        <v>0</v>
      </c>
      <c r="L16" s="173">
        <f t="shared" si="24"/>
        <v>0</v>
      </c>
      <c r="M16" s="174">
        <f t="shared" si="8"/>
        <v>0</v>
      </c>
      <c r="N16" s="173">
        <f t="shared" si="25"/>
        <v>0</v>
      </c>
      <c r="O16" s="141"/>
      <c r="P16" s="141"/>
      <c r="Q16" s="12"/>
      <c r="R16" s="12"/>
      <c r="S16" s="12"/>
      <c r="T16" s="157" t="s">
        <v>517</v>
      </c>
      <c r="U16" s="12"/>
      <c r="V16" s="115"/>
      <c r="W16" s="115"/>
      <c r="X16" s="115"/>
      <c r="Y16" s="157" t="s">
        <v>517</v>
      </c>
      <c r="Z16" s="12"/>
      <c r="AA16" s="12"/>
      <c r="AB16" s="12"/>
      <c r="AC16" s="12"/>
      <c r="AD16" s="144"/>
      <c r="AE16" s="115"/>
      <c r="AF16" s="115"/>
      <c r="AG16" s="115"/>
      <c r="AH16" s="115"/>
      <c r="AI16" s="144" t="s">
        <v>373</v>
      </c>
      <c r="AJ16" s="115">
        <v>70</v>
      </c>
      <c r="AK16" s="115"/>
      <c r="AL16" s="115"/>
      <c r="AM16" s="115"/>
      <c r="AN16" s="144" t="s">
        <v>373</v>
      </c>
      <c r="AO16" s="115">
        <v>70</v>
      </c>
      <c r="AP16" s="115"/>
      <c r="AQ16" s="115"/>
      <c r="AR16" s="115"/>
      <c r="AS16" s="144" t="s">
        <v>378</v>
      </c>
      <c r="AT16" s="115">
        <v>15</v>
      </c>
      <c r="AU16" s="115"/>
      <c r="AV16" s="115"/>
      <c r="AW16" s="115"/>
      <c r="AX16" s="13" t="s">
        <v>373</v>
      </c>
      <c r="AY16" s="12">
        <v>70</v>
      </c>
      <c r="AZ16" s="12"/>
      <c r="BA16" s="12"/>
      <c r="BB16" s="12"/>
      <c r="BC16" s="144" t="s">
        <v>373</v>
      </c>
      <c r="BD16" s="115">
        <v>45</v>
      </c>
      <c r="BE16" s="115"/>
      <c r="BF16" s="115"/>
      <c r="BG16" s="115"/>
      <c r="BH16" s="144"/>
      <c r="BI16" s="115"/>
      <c r="BJ16" s="115"/>
      <c r="BK16" s="115"/>
      <c r="BL16" s="115"/>
      <c r="BM16" s="144" t="s">
        <v>373</v>
      </c>
      <c r="BN16" s="115">
        <v>70</v>
      </c>
      <c r="BO16" s="115"/>
      <c r="BP16" s="115"/>
      <c r="BQ16" s="115"/>
      <c r="BR16" s="144" t="s">
        <v>517</v>
      </c>
      <c r="BS16" s="115"/>
      <c r="BT16" s="115"/>
      <c r="BU16" s="115"/>
      <c r="BV16" s="115"/>
      <c r="BW16" s="144" t="s">
        <v>517</v>
      </c>
      <c r="BX16" s="115"/>
      <c r="BY16" s="115"/>
      <c r="BZ16" s="115"/>
      <c r="CA16" s="115"/>
      <c r="CB16" s="144" t="s">
        <v>373</v>
      </c>
      <c r="CC16" s="115">
        <v>65</v>
      </c>
      <c r="CD16" s="115"/>
      <c r="CE16" s="115"/>
      <c r="CF16" s="115"/>
      <c r="CG16" s="144" t="s">
        <v>373</v>
      </c>
      <c r="CH16" s="115">
        <v>70</v>
      </c>
      <c r="CI16" s="115"/>
      <c r="CJ16" s="115"/>
      <c r="CK16" s="115"/>
      <c r="CL16" s="144" t="s">
        <v>373</v>
      </c>
      <c r="CM16" s="115">
        <v>70</v>
      </c>
      <c r="CN16" s="115"/>
      <c r="CO16" s="115"/>
      <c r="CP16" s="115"/>
      <c r="CQ16" s="144" t="s">
        <v>373</v>
      </c>
      <c r="CR16" s="115">
        <v>65</v>
      </c>
      <c r="CS16" s="115"/>
      <c r="CT16" s="115"/>
      <c r="CU16" s="115"/>
      <c r="CV16" s="144" t="s">
        <v>373</v>
      </c>
      <c r="CW16" s="115">
        <v>50</v>
      </c>
      <c r="CX16" s="115"/>
      <c r="CY16" s="115"/>
      <c r="CZ16" s="115"/>
      <c r="DA16" s="144" t="s">
        <v>373</v>
      </c>
      <c r="DB16" s="115">
        <v>50</v>
      </c>
      <c r="DC16" s="115"/>
      <c r="DD16" s="115"/>
      <c r="DE16" s="115"/>
      <c r="DF16" s="144" t="s">
        <v>373</v>
      </c>
      <c r="DG16" s="115">
        <v>70</v>
      </c>
      <c r="DH16" s="115"/>
      <c r="DI16" s="115"/>
      <c r="DJ16" s="115"/>
      <c r="DK16" s="144"/>
      <c r="DL16" s="115"/>
      <c r="DM16" s="115"/>
      <c r="DN16" s="115"/>
      <c r="DO16" s="115"/>
      <c r="DP16" s="144" t="s">
        <v>373</v>
      </c>
      <c r="DQ16" s="115">
        <v>70</v>
      </c>
      <c r="DR16" s="115"/>
      <c r="DS16" s="115"/>
      <c r="DT16" s="115"/>
      <c r="DU16" s="144" t="s">
        <v>373</v>
      </c>
      <c r="DV16" s="115">
        <v>70</v>
      </c>
      <c r="DW16" s="115"/>
      <c r="DX16" s="115"/>
      <c r="DY16" s="115"/>
      <c r="DZ16" s="144" t="s">
        <v>373</v>
      </c>
      <c r="EA16" s="115">
        <v>70</v>
      </c>
      <c r="EB16" s="115"/>
      <c r="EC16" s="115"/>
      <c r="ED16" s="115"/>
      <c r="EE16" s="144" t="s">
        <v>373</v>
      </c>
      <c r="EF16" s="115">
        <v>70</v>
      </c>
      <c r="EG16" s="115"/>
      <c r="EH16" s="115"/>
      <c r="EI16" s="115"/>
      <c r="EJ16" s="144"/>
      <c r="EK16" s="115"/>
      <c r="EL16" s="115"/>
      <c r="EM16" s="115"/>
      <c r="EN16" s="115"/>
      <c r="EO16" s="144"/>
      <c r="EP16" s="115"/>
      <c r="EQ16" s="115"/>
      <c r="ER16" s="115"/>
      <c r="ES16" s="115"/>
      <c r="ET16" s="144" t="s">
        <v>76</v>
      </c>
      <c r="EU16" s="115"/>
      <c r="EV16" s="115"/>
      <c r="EW16" s="115"/>
      <c r="EX16" s="115"/>
      <c r="EY16" s="144" t="s">
        <v>373</v>
      </c>
      <c r="EZ16" s="115">
        <v>90</v>
      </c>
      <c r="FA16" s="115"/>
      <c r="FB16" s="115"/>
      <c r="FC16" s="115"/>
      <c r="FD16" s="144" t="s">
        <v>76</v>
      </c>
      <c r="FE16" s="115"/>
      <c r="FF16" s="115"/>
      <c r="FG16" s="115"/>
      <c r="FH16" s="115"/>
      <c r="FI16" s="195"/>
      <c r="FJ16" s="196"/>
      <c r="FK16" s="196"/>
      <c r="FL16" s="196"/>
      <c r="FM16" s="196"/>
    </row>
    <row r="17" spans="1:169" ht="14.25" x14ac:dyDescent="0.2">
      <c r="A17" s="192" t="s">
        <v>75</v>
      </c>
      <c r="B17" s="160" t="s">
        <v>641</v>
      </c>
      <c r="C17" s="172">
        <f>VLOOKUP(B17,'PRESENZE ALLENAMENTI'!$D$4:$F$38,3,0)</f>
        <v>0</v>
      </c>
      <c r="D17" s="173" t="e">
        <f t="shared" ref="D17" si="26">E17/C17</f>
        <v>#DIV/0!</v>
      </c>
      <c r="E17" s="173">
        <f t="shared" ref="E17" si="27">U17+Z17+AE17+AJ17+AO17+AT17+AY17+BI17+BN17+BD17+BS17+BX17+CC17+CH17+CM17+CR17+CW17+DB17+DG17+DL17+DQ17+DV17+EA17+EF17+EU17+EZ17+FE17+FJ17+EK17+EP17</f>
        <v>0</v>
      </c>
      <c r="F17" s="173" t="e">
        <f t="shared" ref="F17" si="28">E17/(G17+H17)</f>
        <v>#DIV/0!</v>
      </c>
      <c r="G17" s="172">
        <f t="shared" ref="G17" si="29">COUNTIF(AD17:FM17,"T")</f>
        <v>0</v>
      </c>
      <c r="H17" s="172">
        <f t="shared" ref="H17" si="30">COUNTIF(AD17:FM17,"S")</f>
        <v>0</v>
      </c>
      <c r="I17" s="172">
        <f t="shared" ref="I17" si="31">COUNTIF(AD17:FM17,"P")</f>
        <v>0</v>
      </c>
      <c r="J17" s="173"/>
      <c r="K17" s="173">
        <f t="shared" ref="K17" si="32">AH17+AM17+AR17+AW17+BB17+BL17+BQ17+BG17+BV17+CA17+CF17+CK17+CP17+CU17+CZ17+DE17+DJ17+DO17+DT17+DY17+ED17+EI17+EX17+FC17+FH17+FM17+EN17+AC17+X17+ES17</f>
        <v>0</v>
      </c>
      <c r="L17" s="173">
        <f t="shared" ref="L17" si="33">COUNTIF(T17:FM17,"A")</f>
        <v>0</v>
      </c>
      <c r="M17" s="174">
        <f t="shared" ref="M17" si="34">COUNTIF(U17:FN17,"B")</f>
        <v>0</v>
      </c>
      <c r="N17" s="173">
        <f t="shared" ref="N17" si="35">COUNTIF(T17:FM17,"e")</f>
        <v>0</v>
      </c>
      <c r="O17" s="141"/>
      <c r="P17" s="141"/>
      <c r="Q17" s="12"/>
      <c r="R17" s="12"/>
      <c r="S17" s="12"/>
      <c r="T17" s="157"/>
      <c r="U17" s="12"/>
      <c r="V17" s="115"/>
      <c r="W17" s="115"/>
      <c r="X17" s="115"/>
      <c r="Y17" s="157"/>
      <c r="Z17" s="12"/>
      <c r="AA17" s="12"/>
      <c r="AB17" s="12"/>
      <c r="AC17" s="12"/>
      <c r="AD17" s="144"/>
      <c r="AE17" s="115"/>
      <c r="AF17" s="115"/>
      <c r="AG17" s="115"/>
      <c r="AH17" s="115"/>
      <c r="AI17" s="144"/>
      <c r="AJ17" s="115"/>
      <c r="AK17" s="115"/>
      <c r="AL17" s="115"/>
      <c r="AM17" s="115"/>
      <c r="AN17" s="144"/>
      <c r="AO17" s="115"/>
      <c r="AP17" s="115"/>
      <c r="AQ17" s="115"/>
      <c r="AR17" s="115"/>
      <c r="AS17" s="144"/>
      <c r="AT17" s="115"/>
      <c r="AU17" s="115"/>
      <c r="AV17" s="115"/>
      <c r="AW17" s="115"/>
      <c r="AX17" s="13"/>
      <c r="AY17" s="12"/>
      <c r="AZ17" s="12"/>
      <c r="BA17" s="12"/>
      <c r="BB17" s="12"/>
      <c r="BC17" s="144"/>
      <c r="BD17" s="115"/>
      <c r="BE17" s="115"/>
      <c r="BF17" s="115"/>
      <c r="BG17" s="115"/>
      <c r="BH17" s="144"/>
      <c r="BI17" s="115"/>
      <c r="BJ17" s="115"/>
      <c r="BK17" s="115"/>
      <c r="BL17" s="115"/>
      <c r="BM17" s="144"/>
      <c r="BN17" s="115"/>
      <c r="BO17" s="115"/>
      <c r="BP17" s="115"/>
      <c r="BQ17" s="115"/>
      <c r="BR17" s="144"/>
      <c r="BS17" s="115"/>
      <c r="BT17" s="115"/>
      <c r="BU17" s="115"/>
      <c r="BV17" s="115"/>
      <c r="BW17" s="144"/>
      <c r="BX17" s="115"/>
      <c r="BY17" s="115"/>
      <c r="BZ17" s="115"/>
      <c r="CA17" s="115"/>
      <c r="CB17" s="144"/>
      <c r="CC17" s="115"/>
      <c r="CD17" s="115"/>
      <c r="CE17" s="115"/>
      <c r="CF17" s="115"/>
      <c r="CG17" s="144"/>
      <c r="CH17" s="115"/>
      <c r="CI17" s="115"/>
      <c r="CJ17" s="115"/>
      <c r="CK17" s="115"/>
      <c r="CL17" s="144"/>
      <c r="CM17" s="115"/>
      <c r="CN17" s="115"/>
      <c r="CO17" s="115"/>
      <c r="CP17" s="115"/>
      <c r="CQ17" s="144"/>
      <c r="CR17" s="115"/>
      <c r="CS17" s="115"/>
      <c r="CT17" s="115"/>
      <c r="CU17" s="115"/>
      <c r="CV17" s="144"/>
      <c r="CW17" s="115"/>
      <c r="CX17" s="115"/>
      <c r="CY17" s="115"/>
      <c r="CZ17" s="115"/>
      <c r="DA17" s="144"/>
      <c r="DB17" s="115"/>
      <c r="DC17" s="115"/>
      <c r="DD17" s="115"/>
      <c r="DE17" s="115"/>
      <c r="DF17" s="144"/>
      <c r="DG17" s="115"/>
      <c r="DH17" s="115"/>
      <c r="DI17" s="115"/>
      <c r="DJ17" s="115"/>
      <c r="DK17" s="144"/>
      <c r="DL17" s="115"/>
      <c r="DM17" s="115"/>
      <c r="DN17" s="115"/>
      <c r="DO17" s="115"/>
      <c r="DP17" s="144"/>
      <c r="DQ17" s="115"/>
      <c r="DR17" s="115"/>
      <c r="DS17" s="115"/>
      <c r="DT17" s="115"/>
      <c r="DU17" s="144"/>
      <c r="DV17" s="115"/>
      <c r="DW17" s="115"/>
      <c r="DX17" s="115"/>
      <c r="DY17" s="115"/>
      <c r="DZ17" s="144"/>
      <c r="EA17" s="115"/>
      <c r="EB17" s="115"/>
      <c r="EC17" s="115"/>
      <c r="ED17" s="115"/>
      <c r="EE17" s="144"/>
      <c r="EF17" s="115"/>
      <c r="EG17" s="115"/>
      <c r="EH17" s="115"/>
      <c r="EI17" s="115"/>
      <c r="EJ17" s="144"/>
      <c r="EK17" s="115"/>
      <c r="EL17" s="115"/>
      <c r="EM17" s="115"/>
      <c r="EN17" s="115"/>
      <c r="EO17" s="144" t="s">
        <v>517</v>
      </c>
      <c r="EP17" s="115"/>
      <c r="EQ17" s="115"/>
      <c r="ER17" s="115"/>
      <c r="ES17" s="115"/>
      <c r="ET17" s="144"/>
      <c r="EU17" s="115"/>
      <c r="EV17" s="115"/>
      <c r="EW17" s="115"/>
      <c r="EX17" s="115"/>
      <c r="EY17" s="144"/>
      <c r="EZ17" s="115"/>
      <c r="FA17" s="115"/>
      <c r="FB17" s="115"/>
      <c r="FC17" s="115"/>
      <c r="FD17" s="144"/>
      <c r="FE17" s="115"/>
      <c r="FF17" s="115"/>
      <c r="FG17" s="115"/>
      <c r="FH17" s="115"/>
      <c r="FI17" s="195"/>
      <c r="FJ17" s="196"/>
      <c r="FK17" s="196"/>
      <c r="FL17" s="196"/>
      <c r="FM17" s="196"/>
    </row>
    <row r="18" spans="1:169" ht="14.25" x14ac:dyDescent="0.2">
      <c r="A18" s="180" t="s">
        <v>71</v>
      </c>
      <c r="B18" s="160" t="s">
        <v>586</v>
      </c>
      <c r="C18" s="172">
        <f>VLOOKUP(B18,'PRESENZE ALLENAMENTI'!$D$4:$F$38,3,0)</f>
        <v>2</v>
      </c>
      <c r="D18" s="173">
        <f t="shared" ref="D18" si="36">E18/C18</f>
        <v>330</v>
      </c>
      <c r="E18" s="173">
        <f t="shared" si="4"/>
        <v>660</v>
      </c>
      <c r="F18" s="173">
        <f t="shared" ref="F18" si="37">E18/(G18+H18)</f>
        <v>66</v>
      </c>
      <c r="G18" s="172">
        <f t="shared" ref="G18" si="38">COUNTIF(AD18:FM18,"T")</f>
        <v>8</v>
      </c>
      <c r="H18" s="172">
        <f t="shared" ref="H18" si="39">COUNTIF(AD18:FM18,"S")</f>
        <v>2</v>
      </c>
      <c r="I18" s="172">
        <f t="shared" ref="I18" si="40">COUNTIF(AD18:FM18,"P")</f>
        <v>0</v>
      </c>
      <c r="J18" s="173"/>
      <c r="K18" s="173">
        <f t="shared" si="7"/>
        <v>1</v>
      </c>
      <c r="L18" s="173">
        <f t="shared" ref="L18" si="41">COUNTIF(T18:FM18,"A")</f>
        <v>1</v>
      </c>
      <c r="M18" s="174">
        <f t="shared" ref="M18" si="42">COUNTIF(U18:FN18,"B")</f>
        <v>0</v>
      </c>
      <c r="N18" s="173">
        <f t="shared" ref="N18" si="43">COUNTIF(T18:FM18,"e")</f>
        <v>0</v>
      </c>
      <c r="O18" s="141"/>
      <c r="P18" s="141"/>
      <c r="Q18" s="12"/>
      <c r="R18" s="12"/>
      <c r="S18" s="12"/>
      <c r="T18" s="157"/>
      <c r="U18" s="12"/>
      <c r="V18" s="115"/>
      <c r="W18" s="115"/>
      <c r="X18" s="115"/>
      <c r="Y18" s="157"/>
      <c r="Z18" s="12"/>
      <c r="AA18" s="12"/>
      <c r="AB18" s="12"/>
      <c r="AC18" s="12"/>
      <c r="AD18" s="144"/>
      <c r="AE18" s="115"/>
      <c r="AF18" s="115"/>
      <c r="AG18" s="115"/>
      <c r="AH18" s="115"/>
      <c r="AI18" s="144"/>
      <c r="AJ18" s="115"/>
      <c r="AK18" s="115"/>
      <c r="AL18" s="115"/>
      <c r="AM18" s="115"/>
      <c r="AN18" s="144"/>
      <c r="AO18" s="115"/>
      <c r="AP18" s="115"/>
      <c r="AQ18" s="115"/>
      <c r="AR18" s="115"/>
      <c r="AS18" s="157"/>
      <c r="AT18" s="12"/>
      <c r="AU18" s="12"/>
      <c r="AV18" s="12"/>
      <c r="AW18" s="12"/>
      <c r="AX18" s="13"/>
      <c r="AY18" s="12"/>
      <c r="AZ18" s="12"/>
      <c r="BA18" s="12"/>
      <c r="BB18" s="12"/>
      <c r="BC18" s="144"/>
      <c r="BD18" s="115"/>
      <c r="BE18" s="115"/>
      <c r="BF18" s="115"/>
      <c r="BG18" s="115"/>
      <c r="BH18" s="157"/>
      <c r="BI18" s="12"/>
      <c r="BJ18" s="12"/>
      <c r="BK18" s="12"/>
      <c r="BL18" s="12"/>
      <c r="BM18" s="157"/>
      <c r="BN18" s="12"/>
      <c r="BO18" s="12"/>
      <c r="BP18" s="12"/>
      <c r="BQ18" s="12"/>
      <c r="BR18" s="144"/>
      <c r="BS18" s="12"/>
      <c r="BT18" s="12"/>
      <c r="BU18" s="12"/>
      <c r="BV18" s="12"/>
      <c r="BW18" s="157"/>
      <c r="BX18" s="12"/>
      <c r="BY18" s="12"/>
      <c r="BZ18" s="12"/>
      <c r="CA18" s="12"/>
      <c r="CB18" s="157"/>
      <c r="CC18" s="12"/>
      <c r="CD18" s="12"/>
      <c r="CE18" s="12"/>
      <c r="CF18" s="12"/>
      <c r="CG18" s="157"/>
      <c r="CH18" s="12"/>
      <c r="CI18" s="12"/>
      <c r="CJ18" s="12"/>
      <c r="CK18" s="12"/>
      <c r="CL18" s="157"/>
      <c r="CM18" s="12"/>
      <c r="CN18" s="12"/>
      <c r="CO18" s="12"/>
      <c r="CP18" s="12"/>
      <c r="CQ18" s="157"/>
      <c r="CR18" s="12"/>
      <c r="CS18" s="12"/>
      <c r="CT18" s="12"/>
      <c r="CU18" s="12"/>
      <c r="CV18" s="157"/>
      <c r="CW18" s="12"/>
      <c r="CX18" s="12"/>
      <c r="CY18" s="12"/>
      <c r="CZ18" s="12"/>
      <c r="DA18" s="157" t="s">
        <v>378</v>
      </c>
      <c r="DB18" s="12">
        <v>35</v>
      </c>
      <c r="DC18" s="12"/>
      <c r="DD18" s="12"/>
      <c r="DE18" s="12"/>
      <c r="DF18" s="157" t="s">
        <v>373</v>
      </c>
      <c r="DG18" s="12">
        <v>70</v>
      </c>
      <c r="DH18" s="12" t="s">
        <v>72</v>
      </c>
      <c r="DI18" s="12"/>
      <c r="DJ18" s="12"/>
      <c r="DK18" s="157" t="s">
        <v>373</v>
      </c>
      <c r="DL18" s="12">
        <v>50</v>
      </c>
      <c r="DM18" s="12"/>
      <c r="DN18" s="12"/>
      <c r="DO18" s="12"/>
      <c r="DP18" s="157" t="s">
        <v>373</v>
      </c>
      <c r="DQ18" s="12">
        <v>70</v>
      </c>
      <c r="DR18" s="12"/>
      <c r="DS18" s="12"/>
      <c r="DT18" s="12"/>
      <c r="DU18" s="157"/>
      <c r="DV18" s="12"/>
      <c r="DW18" s="12"/>
      <c r="DX18" s="12"/>
      <c r="DY18" s="12"/>
      <c r="DZ18" s="157" t="s">
        <v>378</v>
      </c>
      <c r="EA18" s="12">
        <v>65</v>
      </c>
      <c r="EB18" s="12"/>
      <c r="EC18" s="12"/>
      <c r="ED18" s="12"/>
      <c r="EE18" s="157" t="s">
        <v>373</v>
      </c>
      <c r="EF18" s="12">
        <v>70</v>
      </c>
      <c r="EG18" s="12"/>
      <c r="EH18" s="12"/>
      <c r="EI18" s="12">
        <v>1</v>
      </c>
      <c r="EJ18" s="157" t="s">
        <v>373</v>
      </c>
      <c r="EK18" s="12">
        <v>70</v>
      </c>
      <c r="EL18" s="12"/>
      <c r="EM18" s="12"/>
      <c r="EN18" s="12"/>
      <c r="EO18" s="157"/>
      <c r="EP18" s="12"/>
      <c r="EQ18" s="12"/>
      <c r="ER18" s="12"/>
      <c r="ES18" s="12"/>
      <c r="ET18" s="157" t="s">
        <v>373</v>
      </c>
      <c r="EU18" s="12">
        <v>70</v>
      </c>
      <c r="EV18" s="12"/>
      <c r="EW18" s="12"/>
      <c r="EX18" s="12"/>
      <c r="EY18" s="157" t="s">
        <v>373</v>
      </c>
      <c r="EZ18" s="12">
        <v>90</v>
      </c>
      <c r="FA18" s="12"/>
      <c r="FB18" s="12"/>
      <c r="FC18" s="12"/>
      <c r="FD18" s="157" t="s">
        <v>373</v>
      </c>
      <c r="FE18" s="12">
        <v>70</v>
      </c>
      <c r="FF18" s="12"/>
      <c r="FG18" s="12"/>
      <c r="FH18" s="12"/>
      <c r="FI18" s="197"/>
      <c r="FJ18" s="198"/>
      <c r="FK18" s="198"/>
      <c r="FL18" s="198"/>
      <c r="FM18" s="198"/>
    </row>
    <row r="19" spans="1:169" ht="14.25" x14ac:dyDescent="0.2">
      <c r="A19" s="167" t="s">
        <v>71</v>
      </c>
      <c r="B19" s="160" t="s">
        <v>268</v>
      </c>
      <c r="C19" s="172">
        <f>VLOOKUP(B19,'PRESENZE ALLENAMENTI'!$D$4:$F$38,3,0)</f>
        <v>23</v>
      </c>
      <c r="D19" s="173">
        <f t="shared" si="19"/>
        <v>43.260869565217391</v>
      </c>
      <c r="E19" s="173">
        <f t="shared" si="4"/>
        <v>995</v>
      </c>
      <c r="F19" s="173">
        <f t="shared" si="1"/>
        <v>58.529411764705884</v>
      </c>
      <c r="G19" s="172">
        <f t="shared" si="6"/>
        <v>14</v>
      </c>
      <c r="H19" s="172">
        <f t="shared" si="2"/>
        <v>3</v>
      </c>
      <c r="I19" s="172">
        <f t="shared" si="3"/>
        <v>0</v>
      </c>
      <c r="J19" s="173"/>
      <c r="K19" s="173">
        <f t="shared" si="7"/>
        <v>4</v>
      </c>
      <c r="L19" s="173">
        <f t="shared" si="24"/>
        <v>5</v>
      </c>
      <c r="M19" s="174">
        <f t="shared" si="8"/>
        <v>0</v>
      </c>
      <c r="N19" s="173">
        <f t="shared" si="25"/>
        <v>0</v>
      </c>
      <c r="O19" s="141"/>
      <c r="P19" s="141"/>
      <c r="Q19" s="12"/>
      <c r="R19" s="12"/>
      <c r="S19" s="12"/>
      <c r="T19" s="157"/>
      <c r="U19" s="12"/>
      <c r="V19" s="115"/>
      <c r="W19" s="115"/>
      <c r="X19" s="115"/>
      <c r="Y19" s="157" t="s">
        <v>517</v>
      </c>
      <c r="Z19" s="12"/>
      <c r="AA19" s="12"/>
      <c r="AB19" s="12"/>
      <c r="AC19" s="12"/>
      <c r="AD19" s="144" t="s">
        <v>378</v>
      </c>
      <c r="AE19" s="115">
        <v>15</v>
      </c>
      <c r="AF19" s="115"/>
      <c r="AG19" s="115"/>
      <c r="AH19" s="115"/>
      <c r="AI19" s="144"/>
      <c r="AJ19" s="115"/>
      <c r="AK19" s="115"/>
      <c r="AL19" s="115"/>
      <c r="AM19" s="115"/>
      <c r="AN19" s="144" t="s">
        <v>373</v>
      </c>
      <c r="AO19" s="115">
        <v>70</v>
      </c>
      <c r="AP19" s="115" t="s">
        <v>72</v>
      </c>
      <c r="AQ19" s="115"/>
      <c r="AR19" s="115"/>
      <c r="AS19" s="157" t="s">
        <v>373</v>
      </c>
      <c r="AT19" s="12">
        <v>70</v>
      </c>
      <c r="AU19" s="12"/>
      <c r="AV19" s="12"/>
      <c r="AW19" s="12"/>
      <c r="AX19" s="13" t="s">
        <v>378</v>
      </c>
      <c r="AY19" s="12">
        <v>25</v>
      </c>
      <c r="AZ19" s="12"/>
      <c r="BA19" s="12"/>
      <c r="BB19" s="12"/>
      <c r="BC19" s="144" t="s">
        <v>373</v>
      </c>
      <c r="BD19" s="115">
        <v>70</v>
      </c>
      <c r="BE19" s="115"/>
      <c r="BF19" s="115"/>
      <c r="BG19" s="115"/>
      <c r="BH19" s="157" t="s">
        <v>373</v>
      </c>
      <c r="BI19" s="12">
        <v>70</v>
      </c>
      <c r="BJ19" s="12" t="s">
        <v>72</v>
      </c>
      <c r="BK19" s="12"/>
      <c r="BL19" s="12"/>
      <c r="BM19" s="157" t="s">
        <v>378</v>
      </c>
      <c r="BN19" s="12">
        <v>20</v>
      </c>
      <c r="BO19" s="12"/>
      <c r="BP19" s="12"/>
      <c r="BQ19" s="12"/>
      <c r="BR19" s="144" t="s">
        <v>517</v>
      </c>
      <c r="BS19" s="12"/>
      <c r="BT19" s="12"/>
      <c r="BU19" s="12"/>
      <c r="BV19" s="12"/>
      <c r="BW19" s="157" t="s">
        <v>517</v>
      </c>
      <c r="BX19" s="12"/>
      <c r="BY19" s="12"/>
      <c r="BZ19" s="12"/>
      <c r="CA19" s="12"/>
      <c r="CB19" s="157" t="s">
        <v>373</v>
      </c>
      <c r="CC19" s="12">
        <v>70</v>
      </c>
      <c r="CD19" s="12" t="s">
        <v>72</v>
      </c>
      <c r="CE19" s="12"/>
      <c r="CF19" s="12"/>
      <c r="CG19" s="157" t="s">
        <v>373</v>
      </c>
      <c r="CH19" s="12">
        <v>70</v>
      </c>
      <c r="CI19" s="12"/>
      <c r="CJ19" s="12"/>
      <c r="CK19" s="12"/>
      <c r="CL19" s="157" t="s">
        <v>373</v>
      </c>
      <c r="CM19" s="12">
        <v>70</v>
      </c>
      <c r="CN19" s="12" t="s">
        <v>72</v>
      </c>
      <c r="CO19" s="12"/>
      <c r="CP19" s="12">
        <v>1</v>
      </c>
      <c r="CQ19" s="157"/>
      <c r="CR19" s="12"/>
      <c r="CS19" s="12"/>
      <c r="CT19" s="12"/>
      <c r="CU19" s="12"/>
      <c r="CV19" s="157" t="s">
        <v>373</v>
      </c>
      <c r="CW19" s="12">
        <v>70</v>
      </c>
      <c r="CX19" s="12"/>
      <c r="CY19" s="12"/>
      <c r="CZ19" s="12">
        <v>2</v>
      </c>
      <c r="DA19" s="157" t="s">
        <v>373</v>
      </c>
      <c r="DB19" s="12">
        <v>65</v>
      </c>
      <c r="DC19" s="12"/>
      <c r="DD19" s="12"/>
      <c r="DE19" s="12">
        <v>1</v>
      </c>
      <c r="DF19" s="157" t="s">
        <v>373</v>
      </c>
      <c r="DG19" s="12">
        <v>70</v>
      </c>
      <c r="DH19" s="12"/>
      <c r="DI19" s="12"/>
      <c r="DJ19" s="12"/>
      <c r="DK19" s="157" t="s">
        <v>373</v>
      </c>
      <c r="DL19" s="12">
        <v>65</v>
      </c>
      <c r="DM19" s="12"/>
      <c r="DN19" s="12"/>
      <c r="DO19" s="12"/>
      <c r="DP19" s="157"/>
      <c r="DQ19" s="12"/>
      <c r="DR19" s="12"/>
      <c r="DS19" s="12"/>
      <c r="DT19" s="12"/>
      <c r="DU19" s="157"/>
      <c r="DV19" s="12"/>
      <c r="DW19" s="12"/>
      <c r="DX19" s="12"/>
      <c r="DY19" s="12"/>
      <c r="DZ19" s="157"/>
      <c r="EA19" s="12"/>
      <c r="EB19" s="12"/>
      <c r="EC19" s="12"/>
      <c r="ED19" s="12"/>
      <c r="EE19" s="157"/>
      <c r="EF19" s="12"/>
      <c r="EG19" s="12"/>
      <c r="EH19" s="12"/>
      <c r="EI19" s="12"/>
      <c r="EJ19" s="157"/>
      <c r="EK19" s="12"/>
      <c r="EL19" s="12"/>
      <c r="EM19" s="12"/>
      <c r="EN19" s="12"/>
      <c r="EO19" s="157" t="s">
        <v>517</v>
      </c>
      <c r="EP19" s="12"/>
      <c r="EQ19" s="12"/>
      <c r="ER19" s="12"/>
      <c r="ES19" s="12"/>
      <c r="ET19" s="157" t="s">
        <v>373</v>
      </c>
      <c r="EU19" s="12">
        <v>60</v>
      </c>
      <c r="EV19" s="12"/>
      <c r="EW19" s="12"/>
      <c r="EX19" s="12"/>
      <c r="EY19" s="157" t="s">
        <v>373</v>
      </c>
      <c r="EZ19" s="12">
        <v>60</v>
      </c>
      <c r="FA19" s="12"/>
      <c r="FB19" s="12"/>
      <c r="FC19" s="12"/>
      <c r="FD19" s="157" t="s">
        <v>373</v>
      </c>
      <c r="FE19" s="12">
        <v>55</v>
      </c>
      <c r="FF19" s="12" t="s">
        <v>72</v>
      </c>
      <c r="FG19" s="12"/>
      <c r="FH19" s="12"/>
      <c r="FI19" s="197"/>
      <c r="FJ19" s="198"/>
      <c r="FK19" s="198"/>
      <c r="FL19" s="198"/>
      <c r="FM19" s="198"/>
    </row>
    <row r="20" spans="1:169" ht="14.25" x14ac:dyDescent="0.2">
      <c r="A20" s="64" t="s">
        <v>71</v>
      </c>
      <c r="B20" s="159" t="s">
        <v>257</v>
      </c>
      <c r="C20" s="176">
        <f>VLOOKUP(B20,'PRESENZE ALLENAMENTI'!$D$4:$F$38,3,0)</f>
        <v>32</v>
      </c>
      <c r="D20" s="175">
        <f t="shared" si="19"/>
        <v>41.875</v>
      </c>
      <c r="E20" s="173">
        <f t="shared" si="4"/>
        <v>1340</v>
      </c>
      <c r="F20" s="175">
        <f t="shared" si="1"/>
        <v>58.260869565217391</v>
      </c>
      <c r="G20" s="172">
        <f t="shared" si="6"/>
        <v>20</v>
      </c>
      <c r="H20" s="172">
        <f t="shared" si="2"/>
        <v>3</v>
      </c>
      <c r="I20" s="172">
        <f t="shared" si="3"/>
        <v>0</v>
      </c>
      <c r="J20" s="175"/>
      <c r="K20" s="173">
        <f t="shared" si="7"/>
        <v>3</v>
      </c>
      <c r="L20" s="175">
        <f t="shared" si="24"/>
        <v>1</v>
      </c>
      <c r="M20" s="174">
        <f t="shared" si="8"/>
        <v>0</v>
      </c>
      <c r="N20" s="175">
        <f t="shared" si="25"/>
        <v>1</v>
      </c>
      <c r="O20" s="141"/>
      <c r="P20" s="141"/>
      <c r="Q20" s="12"/>
      <c r="R20" s="12"/>
      <c r="S20" s="12"/>
      <c r="T20" s="157" t="s">
        <v>517</v>
      </c>
      <c r="U20" s="12"/>
      <c r="V20" s="115"/>
      <c r="W20" s="115"/>
      <c r="X20" s="115"/>
      <c r="Y20" s="157" t="s">
        <v>517</v>
      </c>
      <c r="Z20" s="12"/>
      <c r="AA20" s="12"/>
      <c r="AB20" s="12"/>
      <c r="AC20" s="12"/>
      <c r="AD20" s="144" t="s">
        <v>373</v>
      </c>
      <c r="AE20" s="115">
        <v>70</v>
      </c>
      <c r="AF20" s="115"/>
      <c r="AG20" s="115"/>
      <c r="AH20" s="115"/>
      <c r="AI20" s="144" t="s">
        <v>373</v>
      </c>
      <c r="AJ20" s="115">
        <v>70</v>
      </c>
      <c r="AK20" s="115"/>
      <c r="AL20" s="115"/>
      <c r="AM20" s="115"/>
      <c r="AN20" s="144" t="s">
        <v>373</v>
      </c>
      <c r="AO20" s="115">
        <v>70</v>
      </c>
      <c r="AP20" s="115"/>
      <c r="AQ20" s="115"/>
      <c r="AR20" s="115"/>
      <c r="AS20" s="144" t="s">
        <v>373</v>
      </c>
      <c r="AT20" s="115">
        <v>35</v>
      </c>
      <c r="AU20" s="115"/>
      <c r="AV20" s="115"/>
      <c r="AW20" s="115"/>
      <c r="AX20" s="63" t="s">
        <v>378</v>
      </c>
      <c r="AY20" s="62">
        <v>20</v>
      </c>
      <c r="AZ20" s="62"/>
      <c r="BA20" s="62"/>
      <c r="BB20" s="62"/>
      <c r="BC20" s="144" t="s">
        <v>373</v>
      </c>
      <c r="BD20" s="115">
        <v>70</v>
      </c>
      <c r="BE20" s="115"/>
      <c r="BF20" s="115"/>
      <c r="BG20" s="115"/>
      <c r="BH20" s="144" t="s">
        <v>373</v>
      </c>
      <c r="BI20" s="115">
        <v>45</v>
      </c>
      <c r="BJ20" s="115"/>
      <c r="BK20" s="115"/>
      <c r="BL20" s="115"/>
      <c r="BM20" s="144" t="s">
        <v>373</v>
      </c>
      <c r="BN20" s="115">
        <v>70</v>
      </c>
      <c r="BO20" s="115"/>
      <c r="BP20" s="115"/>
      <c r="BQ20" s="115"/>
      <c r="BR20" s="144" t="s">
        <v>517</v>
      </c>
      <c r="BS20" s="115"/>
      <c r="BT20" s="115"/>
      <c r="BU20" s="115"/>
      <c r="BV20" s="115"/>
      <c r="BW20" s="144" t="s">
        <v>517</v>
      </c>
      <c r="BX20" s="115"/>
      <c r="BY20" s="115"/>
      <c r="BZ20" s="115"/>
      <c r="CA20" s="115"/>
      <c r="CB20" s="144" t="s">
        <v>373</v>
      </c>
      <c r="CC20" s="115">
        <v>70</v>
      </c>
      <c r="CD20" s="115" t="s">
        <v>72</v>
      </c>
      <c r="CE20" s="115"/>
      <c r="CF20" s="115"/>
      <c r="CG20" s="144" t="s">
        <v>373</v>
      </c>
      <c r="CH20" s="115">
        <v>70</v>
      </c>
      <c r="CI20" s="115"/>
      <c r="CJ20" s="115"/>
      <c r="CK20" s="115">
        <v>1</v>
      </c>
      <c r="CL20" s="144" t="s">
        <v>373</v>
      </c>
      <c r="CM20" s="115">
        <v>45</v>
      </c>
      <c r="CN20" s="115"/>
      <c r="CO20" s="115" t="s">
        <v>558</v>
      </c>
      <c r="CP20" s="115"/>
      <c r="CQ20" s="144"/>
      <c r="CR20" s="115"/>
      <c r="CS20" s="115"/>
      <c r="CT20" s="115"/>
      <c r="CU20" s="115"/>
      <c r="CV20" s="144" t="s">
        <v>373</v>
      </c>
      <c r="CW20" s="115">
        <v>45</v>
      </c>
      <c r="CX20" s="115"/>
      <c r="CY20" s="115"/>
      <c r="CZ20" s="115"/>
      <c r="DA20" s="144" t="s">
        <v>373</v>
      </c>
      <c r="DB20" s="115">
        <v>70</v>
      </c>
      <c r="DC20" s="115"/>
      <c r="DD20" s="115"/>
      <c r="DE20" s="115"/>
      <c r="DF20" s="144" t="s">
        <v>373</v>
      </c>
      <c r="DG20" s="115">
        <v>70</v>
      </c>
      <c r="DH20" s="115"/>
      <c r="DI20" s="115"/>
      <c r="DJ20" s="115"/>
      <c r="DK20" s="144" t="s">
        <v>373</v>
      </c>
      <c r="DL20" s="115">
        <v>55</v>
      </c>
      <c r="DM20" s="115"/>
      <c r="DN20" s="115"/>
      <c r="DO20" s="115"/>
      <c r="DP20" s="144" t="s">
        <v>373</v>
      </c>
      <c r="DQ20" s="115">
        <v>70</v>
      </c>
      <c r="DR20" s="115"/>
      <c r="DS20" s="115"/>
      <c r="DT20" s="115"/>
      <c r="DU20" s="144" t="s">
        <v>373</v>
      </c>
      <c r="DV20" s="115">
        <v>70</v>
      </c>
      <c r="DW20" s="115"/>
      <c r="DX20" s="115"/>
      <c r="DY20" s="115">
        <v>1</v>
      </c>
      <c r="DZ20" s="144" t="s">
        <v>373</v>
      </c>
      <c r="EA20" s="115">
        <v>70</v>
      </c>
      <c r="EB20" s="115"/>
      <c r="EC20" s="115"/>
      <c r="ED20" s="115"/>
      <c r="EE20" s="144" t="s">
        <v>373</v>
      </c>
      <c r="EF20" s="115">
        <v>70</v>
      </c>
      <c r="EG20" s="115"/>
      <c r="EH20" s="115"/>
      <c r="EI20" s="115"/>
      <c r="EJ20" s="144" t="s">
        <v>373</v>
      </c>
      <c r="EK20" s="115">
        <v>70</v>
      </c>
      <c r="EL20" s="115"/>
      <c r="EM20" s="115"/>
      <c r="EN20" s="115"/>
      <c r="EO20" s="144" t="s">
        <v>517</v>
      </c>
      <c r="EP20" s="115"/>
      <c r="EQ20" s="115"/>
      <c r="ER20" s="115"/>
      <c r="ES20" s="115"/>
      <c r="ET20" s="144" t="s">
        <v>373</v>
      </c>
      <c r="EU20" s="115">
        <v>40</v>
      </c>
      <c r="EV20" s="115"/>
      <c r="EW20" s="115"/>
      <c r="EX20" s="115"/>
      <c r="EY20" s="144" t="s">
        <v>378</v>
      </c>
      <c r="EZ20" s="115">
        <v>55</v>
      </c>
      <c r="FA20" s="115"/>
      <c r="FB20" s="115"/>
      <c r="FC20" s="115">
        <v>1</v>
      </c>
      <c r="FD20" s="144" t="s">
        <v>378</v>
      </c>
      <c r="FE20" s="115">
        <v>20</v>
      </c>
      <c r="FF20" s="115"/>
      <c r="FG20" s="115"/>
      <c r="FH20" s="115"/>
      <c r="FI20" s="195"/>
      <c r="FJ20" s="196"/>
      <c r="FK20" s="196"/>
      <c r="FL20" s="196"/>
      <c r="FM20" s="196"/>
    </row>
    <row r="21" spans="1:169" ht="14.25" x14ac:dyDescent="0.2">
      <c r="A21" s="61" t="s">
        <v>71</v>
      </c>
      <c r="B21" s="160" t="s">
        <v>45</v>
      </c>
      <c r="C21" s="172">
        <f>VLOOKUP(B21,'PRESENZE ALLENAMENTI'!$D$4:$F$38,3,0)</f>
        <v>15</v>
      </c>
      <c r="D21" s="173">
        <f t="shared" si="19"/>
        <v>1.3333333333333333</v>
      </c>
      <c r="E21" s="173">
        <f t="shared" si="4"/>
        <v>20</v>
      </c>
      <c r="F21" s="173">
        <f t="shared" si="1"/>
        <v>6.666666666666667</v>
      </c>
      <c r="G21" s="172">
        <f t="shared" si="6"/>
        <v>0</v>
      </c>
      <c r="H21" s="172">
        <f t="shared" si="2"/>
        <v>3</v>
      </c>
      <c r="I21" s="172">
        <f t="shared" si="3"/>
        <v>0</v>
      </c>
      <c r="J21" s="173"/>
      <c r="K21" s="173">
        <f t="shared" si="7"/>
        <v>0</v>
      </c>
      <c r="L21" s="173">
        <f t="shared" si="24"/>
        <v>0</v>
      </c>
      <c r="M21" s="174">
        <f t="shared" si="8"/>
        <v>0</v>
      </c>
      <c r="N21" s="173">
        <f t="shared" si="25"/>
        <v>0</v>
      </c>
      <c r="O21" s="141"/>
      <c r="P21" s="141"/>
      <c r="Q21" s="12"/>
      <c r="R21" s="12"/>
      <c r="S21" s="12"/>
      <c r="T21" s="157" t="s">
        <v>517</v>
      </c>
      <c r="U21" s="12"/>
      <c r="V21" s="115"/>
      <c r="W21" s="115"/>
      <c r="X21" s="115"/>
      <c r="Y21" s="157" t="s">
        <v>517</v>
      </c>
      <c r="Z21" s="12"/>
      <c r="AA21" s="12"/>
      <c r="AB21" s="12"/>
      <c r="AC21" s="12"/>
      <c r="AD21" s="144"/>
      <c r="AE21" s="115"/>
      <c r="AF21" s="115"/>
      <c r="AG21" s="115"/>
      <c r="AH21" s="115"/>
      <c r="AI21" s="144"/>
      <c r="AJ21" s="115"/>
      <c r="AK21" s="115"/>
      <c r="AL21" s="115"/>
      <c r="AM21" s="115"/>
      <c r="AN21" s="144"/>
      <c r="AO21" s="115"/>
      <c r="AP21" s="115"/>
      <c r="AQ21" s="115"/>
      <c r="AR21" s="115"/>
      <c r="AS21" s="157"/>
      <c r="AT21" s="12"/>
      <c r="AU21" s="12"/>
      <c r="AV21" s="12"/>
      <c r="AW21" s="12"/>
      <c r="AX21" s="13"/>
      <c r="AY21" s="12"/>
      <c r="AZ21" s="12"/>
      <c r="BA21" s="12"/>
      <c r="BB21" s="12"/>
      <c r="BC21" s="144"/>
      <c r="BD21" s="115"/>
      <c r="BE21" s="115"/>
      <c r="BF21" s="115"/>
      <c r="BG21" s="115"/>
      <c r="BH21" s="157"/>
      <c r="BI21" s="12"/>
      <c r="BJ21" s="12"/>
      <c r="BK21" s="12"/>
      <c r="BL21" s="12"/>
      <c r="BM21" s="157"/>
      <c r="BN21" s="12"/>
      <c r="BO21" s="12"/>
      <c r="BP21" s="12"/>
      <c r="BQ21" s="12"/>
      <c r="BR21" s="144"/>
      <c r="BS21" s="12"/>
      <c r="BT21" s="12"/>
      <c r="BU21" s="12"/>
      <c r="BV21" s="12"/>
      <c r="BW21" s="157"/>
      <c r="BX21" s="12"/>
      <c r="BY21" s="12"/>
      <c r="BZ21" s="12"/>
      <c r="CA21" s="12"/>
      <c r="CB21" s="157"/>
      <c r="CC21" s="12"/>
      <c r="CD21" s="12"/>
      <c r="CE21" s="12"/>
      <c r="CF21" s="12"/>
      <c r="CG21" s="157"/>
      <c r="CH21" s="12"/>
      <c r="CI21" s="12"/>
      <c r="CJ21" s="12"/>
      <c r="CK21" s="12"/>
      <c r="CL21" s="157"/>
      <c r="CM21" s="12"/>
      <c r="CN21" s="12"/>
      <c r="CO21" s="12"/>
      <c r="CP21" s="12"/>
      <c r="CQ21" s="157" t="s">
        <v>378</v>
      </c>
      <c r="CR21" s="12">
        <v>10</v>
      </c>
      <c r="CS21" s="12"/>
      <c r="CT21" s="12"/>
      <c r="CU21" s="12"/>
      <c r="CV21" s="157" t="s">
        <v>378</v>
      </c>
      <c r="CW21" s="12">
        <v>5</v>
      </c>
      <c r="CX21" s="12"/>
      <c r="CY21" s="12"/>
      <c r="CZ21" s="12"/>
      <c r="DA21" s="157" t="s">
        <v>378</v>
      </c>
      <c r="DB21" s="12">
        <v>5</v>
      </c>
      <c r="DC21" s="12"/>
      <c r="DD21" s="12"/>
      <c r="DE21" s="12"/>
      <c r="DF21" s="157"/>
      <c r="DG21" s="12"/>
      <c r="DH21" s="12"/>
      <c r="DI21" s="12"/>
      <c r="DJ21" s="12"/>
      <c r="DK21" s="157"/>
      <c r="DL21" s="12"/>
      <c r="DM21" s="12"/>
      <c r="DN21" s="12"/>
      <c r="DO21" s="12"/>
      <c r="DP21" s="157"/>
      <c r="DQ21" s="12"/>
      <c r="DR21" s="12"/>
      <c r="DS21" s="12"/>
      <c r="DT21" s="12"/>
      <c r="DU21" s="157"/>
      <c r="DV21" s="12"/>
      <c r="DW21" s="12"/>
      <c r="DX21" s="12"/>
      <c r="DY21" s="12"/>
      <c r="DZ21" s="157"/>
      <c r="EA21" s="12"/>
      <c r="EB21" s="12"/>
      <c r="EC21" s="12"/>
      <c r="ED21" s="12"/>
      <c r="EE21" s="157"/>
      <c r="EF21" s="12"/>
      <c r="EG21" s="12"/>
      <c r="EH21" s="12"/>
      <c r="EI21" s="12"/>
      <c r="EJ21" s="157"/>
      <c r="EK21" s="12"/>
      <c r="EL21" s="12"/>
      <c r="EM21" s="12"/>
      <c r="EN21" s="12"/>
      <c r="EO21" s="157"/>
      <c r="EP21" s="12"/>
      <c r="EQ21" s="12"/>
      <c r="ER21" s="12"/>
      <c r="ES21" s="12"/>
      <c r="ET21" s="157"/>
      <c r="EU21" s="12"/>
      <c r="EV21" s="12"/>
      <c r="EW21" s="12"/>
      <c r="EX21" s="12"/>
      <c r="EY21" s="157"/>
      <c r="EZ21" s="12"/>
      <c r="FA21" s="12"/>
      <c r="FB21" s="12"/>
      <c r="FC21" s="12"/>
      <c r="FD21" s="157"/>
      <c r="FE21" s="12"/>
      <c r="FF21" s="12"/>
      <c r="FG21" s="12"/>
      <c r="FH21" s="12"/>
      <c r="FI21" s="197"/>
      <c r="FJ21" s="198"/>
      <c r="FK21" s="198"/>
      <c r="FL21" s="198"/>
      <c r="FM21" s="198"/>
    </row>
    <row r="22" spans="1:169" ht="14.25" x14ac:dyDescent="0.2">
      <c r="A22" s="178" t="s">
        <v>71</v>
      </c>
      <c r="B22" s="160" t="s">
        <v>559</v>
      </c>
      <c r="C22" s="172">
        <f>VLOOKUP(B22,'PRESENZE ALLENAMENTI'!$D$4:$F$38,3,0)</f>
        <v>1</v>
      </c>
      <c r="D22" s="173">
        <f t="shared" ref="D22" si="44">E22/C22</f>
        <v>100</v>
      </c>
      <c r="E22" s="173">
        <f t="shared" si="4"/>
        <v>100</v>
      </c>
      <c r="F22" s="173">
        <f t="shared" ref="F22" si="45">E22/(G22+H22)</f>
        <v>50</v>
      </c>
      <c r="G22" s="172">
        <f t="shared" ref="G22" si="46">COUNTIF(AD22:FM22,"T")</f>
        <v>1</v>
      </c>
      <c r="H22" s="172">
        <f t="shared" ref="H22" si="47">COUNTIF(AD22:FM22,"S")</f>
        <v>1</v>
      </c>
      <c r="I22" s="172">
        <f t="shared" ref="I22" si="48">COUNTIF(AD22:FM22,"P")</f>
        <v>0</v>
      </c>
      <c r="J22" s="173"/>
      <c r="K22" s="173">
        <f t="shared" si="7"/>
        <v>0</v>
      </c>
      <c r="L22" s="173">
        <f t="shared" ref="L22" si="49">COUNTIF(T22:FM22,"A")</f>
        <v>0</v>
      </c>
      <c r="M22" s="174">
        <f t="shared" ref="M22" si="50">COUNTIF(U22:FN22,"B")</f>
        <v>0</v>
      </c>
      <c r="N22" s="173">
        <f t="shared" ref="N22" si="51">COUNTIF(T22:FM22,"e")</f>
        <v>0</v>
      </c>
      <c r="O22" s="141"/>
      <c r="P22" s="141"/>
      <c r="Q22" s="12"/>
      <c r="R22" s="12"/>
      <c r="S22" s="12"/>
      <c r="T22" s="157"/>
      <c r="U22" s="12"/>
      <c r="V22" s="115"/>
      <c r="W22" s="115"/>
      <c r="X22" s="115"/>
      <c r="Y22" s="157"/>
      <c r="Z22" s="12"/>
      <c r="AA22" s="12"/>
      <c r="AB22" s="12"/>
      <c r="AC22" s="12"/>
      <c r="AD22" s="144"/>
      <c r="AE22" s="115"/>
      <c r="AF22" s="115"/>
      <c r="AG22" s="115"/>
      <c r="AH22" s="115"/>
      <c r="AI22" s="144"/>
      <c r="AJ22" s="115"/>
      <c r="AK22" s="115"/>
      <c r="AL22" s="115"/>
      <c r="AM22" s="115"/>
      <c r="AN22" s="144"/>
      <c r="AO22" s="115"/>
      <c r="AP22" s="115"/>
      <c r="AQ22" s="115"/>
      <c r="AR22" s="115"/>
      <c r="AS22" s="157"/>
      <c r="AT22" s="12"/>
      <c r="AU22" s="12"/>
      <c r="AV22" s="12"/>
      <c r="AW22" s="12"/>
      <c r="AX22" s="13"/>
      <c r="AY22" s="12"/>
      <c r="AZ22" s="12"/>
      <c r="BA22" s="12"/>
      <c r="BB22" s="12"/>
      <c r="BC22" s="144"/>
      <c r="BD22" s="115"/>
      <c r="BE22" s="115"/>
      <c r="BF22" s="115"/>
      <c r="BG22" s="115"/>
      <c r="BH22" s="157"/>
      <c r="BI22" s="12"/>
      <c r="BJ22" s="12"/>
      <c r="BK22" s="12"/>
      <c r="BL22" s="12"/>
      <c r="BM22" s="157"/>
      <c r="BN22" s="12"/>
      <c r="BO22" s="12"/>
      <c r="BP22" s="12"/>
      <c r="BQ22" s="12"/>
      <c r="BR22" s="144"/>
      <c r="BS22" s="12"/>
      <c r="BT22" s="12"/>
      <c r="BU22" s="12"/>
      <c r="BV22" s="12"/>
      <c r="BW22" s="157"/>
      <c r="BX22" s="12"/>
      <c r="BY22" s="12"/>
      <c r="BZ22" s="12"/>
      <c r="CA22" s="12"/>
      <c r="CB22" s="157"/>
      <c r="CC22" s="12"/>
      <c r="CD22" s="12"/>
      <c r="CE22" s="12"/>
      <c r="CF22" s="12"/>
      <c r="CG22" s="157"/>
      <c r="CH22" s="12"/>
      <c r="CI22" s="12"/>
      <c r="CJ22" s="12"/>
      <c r="CK22" s="12"/>
      <c r="CL22" s="157"/>
      <c r="CM22" s="12"/>
      <c r="CN22" s="12"/>
      <c r="CO22" s="12"/>
      <c r="CP22" s="12"/>
      <c r="CQ22" s="157" t="s">
        <v>373</v>
      </c>
      <c r="CR22" s="12">
        <v>70</v>
      </c>
      <c r="CS22" s="12"/>
      <c r="CT22" s="12"/>
      <c r="CU22" s="12"/>
      <c r="CV22" s="157"/>
      <c r="CW22" s="12"/>
      <c r="CX22" s="12"/>
      <c r="CY22" s="12"/>
      <c r="CZ22" s="12"/>
      <c r="DA22" s="157"/>
      <c r="DB22" s="12"/>
      <c r="DC22" s="12"/>
      <c r="DD22" s="12"/>
      <c r="DE22" s="12"/>
      <c r="DF22" s="157"/>
      <c r="DG22" s="12"/>
      <c r="DH22" s="12"/>
      <c r="DI22" s="12"/>
      <c r="DJ22" s="12"/>
      <c r="DK22" s="157"/>
      <c r="DL22" s="12"/>
      <c r="DM22" s="12"/>
      <c r="DN22" s="12"/>
      <c r="DO22" s="12"/>
      <c r="DP22" s="157"/>
      <c r="DQ22" s="12"/>
      <c r="DR22" s="12"/>
      <c r="DS22" s="12"/>
      <c r="DT22" s="12"/>
      <c r="DU22" s="157"/>
      <c r="DV22" s="12"/>
      <c r="DW22" s="12"/>
      <c r="DX22" s="12"/>
      <c r="DY22" s="12"/>
      <c r="DZ22" s="157" t="s">
        <v>378</v>
      </c>
      <c r="EA22" s="12">
        <v>30</v>
      </c>
      <c r="EB22" s="12"/>
      <c r="EC22" s="12"/>
      <c r="ED22" s="12"/>
      <c r="EE22" s="157"/>
      <c r="EF22" s="12"/>
      <c r="EG22" s="12"/>
      <c r="EH22" s="12"/>
      <c r="EI22" s="12"/>
      <c r="EJ22" s="157"/>
      <c r="EK22" s="12"/>
      <c r="EL22" s="12"/>
      <c r="EM22" s="12"/>
      <c r="EN22" s="12"/>
      <c r="EO22" s="157"/>
      <c r="EP22" s="12"/>
      <c r="EQ22" s="12"/>
      <c r="ER22" s="12"/>
      <c r="ES22" s="12"/>
      <c r="ET22" s="157"/>
      <c r="EU22" s="12"/>
      <c r="EV22" s="12"/>
      <c r="EW22" s="12"/>
      <c r="EX22" s="12"/>
      <c r="EY22" s="157"/>
      <c r="EZ22" s="12"/>
      <c r="FA22" s="12"/>
      <c r="FB22" s="12"/>
      <c r="FC22" s="12"/>
      <c r="FD22" s="157"/>
      <c r="FE22" s="12"/>
      <c r="FF22" s="12"/>
      <c r="FG22" s="12"/>
      <c r="FH22" s="12"/>
      <c r="FI22" s="197"/>
      <c r="FJ22" s="198"/>
      <c r="FK22" s="198"/>
      <c r="FL22" s="198"/>
      <c r="FM22" s="198"/>
    </row>
    <row r="23" spans="1:169" ht="14.25" x14ac:dyDescent="0.2">
      <c r="A23" s="61" t="s">
        <v>71</v>
      </c>
      <c r="B23" s="160" t="s">
        <v>46</v>
      </c>
      <c r="C23" s="172">
        <f>VLOOKUP(B23,'PRESENZE ALLENAMENTI'!$D$4:$F$38,3,0)</f>
        <v>9</v>
      </c>
      <c r="D23" s="173">
        <f t="shared" si="19"/>
        <v>0.55555555555555558</v>
      </c>
      <c r="E23" s="173">
        <f t="shared" si="4"/>
        <v>5</v>
      </c>
      <c r="F23" s="173">
        <f t="shared" si="1"/>
        <v>5</v>
      </c>
      <c r="G23" s="172">
        <f t="shared" si="6"/>
        <v>0</v>
      </c>
      <c r="H23" s="172">
        <f t="shared" si="2"/>
        <v>1</v>
      </c>
      <c r="I23" s="172">
        <f t="shared" si="3"/>
        <v>0</v>
      </c>
      <c r="J23" s="173"/>
      <c r="K23" s="173">
        <f t="shared" si="7"/>
        <v>0</v>
      </c>
      <c r="L23" s="173">
        <f t="shared" si="24"/>
        <v>0</v>
      </c>
      <c r="M23" s="174">
        <f t="shared" si="8"/>
        <v>0</v>
      </c>
      <c r="N23" s="173">
        <f t="shared" si="25"/>
        <v>0</v>
      </c>
      <c r="O23" s="141"/>
      <c r="P23" s="141"/>
      <c r="Q23" s="12"/>
      <c r="R23" s="12"/>
      <c r="S23" s="12"/>
      <c r="T23" s="157" t="s">
        <v>517</v>
      </c>
      <c r="U23" s="12"/>
      <c r="V23" s="115"/>
      <c r="W23" s="115"/>
      <c r="X23" s="115"/>
      <c r="Y23" s="157"/>
      <c r="Z23" s="12"/>
      <c r="AA23" s="12"/>
      <c r="AB23" s="12"/>
      <c r="AC23" s="12"/>
      <c r="AD23" s="144" t="s">
        <v>378</v>
      </c>
      <c r="AE23" s="115">
        <v>5</v>
      </c>
      <c r="AF23" s="115"/>
      <c r="AG23" s="115"/>
      <c r="AH23" s="115"/>
      <c r="AI23" s="144"/>
      <c r="AJ23" s="115"/>
      <c r="AK23" s="115"/>
      <c r="AL23" s="115"/>
      <c r="AM23" s="115"/>
      <c r="AN23" s="144"/>
      <c r="AO23" s="115"/>
      <c r="AP23" s="115"/>
      <c r="AQ23" s="115"/>
      <c r="AR23" s="115"/>
      <c r="AS23" s="157"/>
      <c r="AT23" s="12"/>
      <c r="AU23" s="12"/>
      <c r="AV23" s="12"/>
      <c r="AW23" s="12"/>
      <c r="AX23" s="13"/>
      <c r="AY23" s="12"/>
      <c r="AZ23" s="12"/>
      <c r="BA23" s="12"/>
      <c r="BB23" s="12"/>
      <c r="BC23" s="144"/>
      <c r="BD23" s="115"/>
      <c r="BE23" s="115"/>
      <c r="BF23" s="115"/>
      <c r="BG23" s="115"/>
      <c r="BH23" s="157"/>
      <c r="BI23" s="12"/>
      <c r="BJ23" s="12"/>
      <c r="BK23" s="12"/>
      <c r="BL23" s="12"/>
      <c r="BM23" s="157"/>
      <c r="BN23" s="12"/>
      <c r="BO23" s="12"/>
      <c r="BP23" s="12"/>
      <c r="BQ23" s="12"/>
      <c r="BR23" s="144"/>
      <c r="BS23" s="12"/>
      <c r="BT23" s="12"/>
      <c r="BU23" s="12"/>
      <c r="BV23" s="12"/>
      <c r="BW23" s="157"/>
      <c r="BX23" s="12"/>
      <c r="BY23" s="12"/>
      <c r="BZ23" s="12"/>
      <c r="CA23" s="12"/>
      <c r="CB23" s="157"/>
      <c r="CC23" s="12"/>
      <c r="CD23" s="12"/>
      <c r="CE23" s="12"/>
      <c r="CF23" s="12"/>
      <c r="CG23" s="157"/>
      <c r="CH23" s="12"/>
      <c r="CI23" s="12"/>
      <c r="CJ23" s="12"/>
      <c r="CK23" s="12"/>
      <c r="CL23" s="157"/>
      <c r="CM23" s="12"/>
      <c r="CN23" s="12"/>
      <c r="CO23" s="12"/>
      <c r="CP23" s="12"/>
      <c r="CQ23" s="157"/>
      <c r="CR23" s="12"/>
      <c r="CS23" s="12"/>
      <c r="CT23" s="12"/>
      <c r="CU23" s="12"/>
      <c r="CV23" s="157"/>
      <c r="CW23" s="12"/>
      <c r="CX23" s="12"/>
      <c r="CY23" s="12"/>
      <c r="CZ23" s="12"/>
      <c r="DA23" s="157"/>
      <c r="DB23" s="12"/>
      <c r="DC23" s="12"/>
      <c r="DD23" s="12"/>
      <c r="DE23" s="12"/>
      <c r="DF23" s="157"/>
      <c r="DG23" s="12"/>
      <c r="DH23" s="12"/>
      <c r="DI23" s="12"/>
      <c r="DJ23" s="12"/>
      <c r="DK23" s="157"/>
      <c r="DL23" s="12"/>
      <c r="DM23" s="12"/>
      <c r="DN23" s="12"/>
      <c r="DO23" s="12"/>
      <c r="DP23" s="157"/>
      <c r="DQ23" s="12"/>
      <c r="DR23" s="12"/>
      <c r="DS23" s="12"/>
      <c r="DT23" s="12"/>
      <c r="DU23" s="157"/>
      <c r="DV23" s="12"/>
      <c r="DW23" s="12"/>
      <c r="DX23" s="12"/>
      <c r="DY23" s="12"/>
      <c r="DZ23" s="157"/>
      <c r="EA23" s="12"/>
      <c r="EB23" s="12"/>
      <c r="EC23" s="12"/>
      <c r="ED23" s="12"/>
      <c r="EE23" s="157"/>
      <c r="EF23" s="12"/>
      <c r="EG23" s="12"/>
      <c r="EH23" s="12"/>
      <c r="EI23" s="12"/>
      <c r="EJ23" s="157"/>
      <c r="EK23" s="12"/>
      <c r="EL23" s="12"/>
      <c r="EM23" s="12"/>
      <c r="EN23" s="12"/>
      <c r="EO23" s="157"/>
      <c r="EP23" s="12"/>
      <c r="EQ23" s="12"/>
      <c r="ER23" s="12"/>
      <c r="ES23" s="12"/>
      <c r="ET23" s="157"/>
      <c r="EU23" s="12"/>
      <c r="EV23" s="12"/>
      <c r="EW23" s="12"/>
      <c r="EX23" s="12"/>
      <c r="EY23" s="157"/>
      <c r="EZ23" s="12"/>
      <c r="FA23" s="12"/>
      <c r="FB23" s="12"/>
      <c r="FC23" s="12"/>
      <c r="FD23" s="157"/>
      <c r="FE23" s="12"/>
      <c r="FF23" s="12"/>
      <c r="FG23" s="12"/>
      <c r="FH23" s="12"/>
      <c r="FI23" s="197"/>
      <c r="FJ23" s="198"/>
      <c r="FK23" s="198"/>
      <c r="FL23" s="198"/>
      <c r="FM23" s="198"/>
    </row>
    <row r="24" spans="1:169" ht="14.25" x14ac:dyDescent="0.2">
      <c r="A24" s="147" t="s">
        <v>71</v>
      </c>
      <c r="B24" s="160" t="s">
        <v>357</v>
      </c>
      <c r="C24" s="172">
        <f>VLOOKUP(B24,'PRESENZE ALLENAMENTI'!$D$4:$F$38,3,0)</f>
        <v>32</v>
      </c>
      <c r="D24" s="173">
        <f t="shared" ref="D24" si="52">E24/C24</f>
        <v>32.5</v>
      </c>
      <c r="E24" s="173">
        <f t="shared" si="4"/>
        <v>1040</v>
      </c>
      <c r="F24" s="173">
        <f t="shared" si="1"/>
        <v>57.777777777777779</v>
      </c>
      <c r="G24" s="172">
        <f t="shared" si="6"/>
        <v>16</v>
      </c>
      <c r="H24" s="172">
        <f t="shared" si="2"/>
        <v>2</v>
      </c>
      <c r="I24" s="172">
        <f t="shared" si="3"/>
        <v>0</v>
      </c>
      <c r="J24" s="173"/>
      <c r="K24" s="173">
        <f t="shared" si="7"/>
        <v>4</v>
      </c>
      <c r="L24" s="173">
        <f t="shared" ref="L24" si="53">COUNTIF(T24:FM24,"A")</f>
        <v>7</v>
      </c>
      <c r="M24" s="174">
        <f t="shared" si="8"/>
        <v>0</v>
      </c>
      <c r="N24" s="173">
        <f t="shared" ref="N24" si="54">COUNTIF(T24:FM24,"e")</f>
        <v>0</v>
      </c>
      <c r="O24" s="141"/>
      <c r="P24" s="141"/>
      <c r="Q24" s="12"/>
      <c r="R24" s="12"/>
      <c r="S24" s="12"/>
      <c r="T24" s="157" t="s">
        <v>517</v>
      </c>
      <c r="U24" s="12"/>
      <c r="V24" s="115"/>
      <c r="W24" s="115"/>
      <c r="X24" s="115"/>
      <c r="Y24" s="157" t="s">
        <v>517</v>
      </c>
      <c r="Z24" s="12"/>
      <c r="AA24" s="12"/>
      <c r="AB24" s="12"/>
      <c r="AC24" s="12"/>
      <c r="AD24" s="144" t="s">
        <v>373</v>
      </c>
      <c r="AE24" s="115">
        <v>55</v>
      </c>
      <c r="AF24" s="115" t="s">
        <v>72</v>
      </c>
      <c r="AG24" s="115"/>
      <c r="AH24" s="115"/>
      <c r="AI24" s="144" t="s">
        <v>378</v>
      </c>
      <c r="AJ24" s="115">
        <v>30</v>
      </c>
      <c r="AK24" s="115"/>
      <c r="AL24" s="115"/>
      <c r="AM24" s="115">
        <v>1</v>
      </c>
      <c r="AN24" s="144" t="s">
        <v>373</v>
      </c>
      <c r="AO24" s="115">
        <v>45</v>
      </c>
      <c r="AP24" s="115"/>
      <c r="AQ24" s="115"/>
      <c r="AR24" s="115"/>
      <c r="AS24" s="157" t="s">
        <v>378</v>
      </c>
      <c r="AT24" s="12">
        <v>35</v>
      </c>
      <c r="AU24" s="12" t="s">
        <v>72</v>
      </c>
      <c r="AV24" s="12"/>
      <c r="AW24" s="12"/>
      <c r="AX24" s="13" t="s">
        <v>373</v>
      </c>
      <c r="AY24" s="12">
        <v>70</v>
      </c>
      <c r="AZ24" s="12" t="s">
        <v>72</v>
      </c>
      <c r="BA24" s="12"/>
      <c r="BB24" s="12"/>
      <c r="BC24" s="144" t="s">
        <v>373</v>
      </c>
      <c r="BD24" s="115">
        <v>70</v>
      </c>
      <c r="BE24" s="115" t="s">
        <v>72</v>
      </c>
      <c r="BF24" s="115"/>
      <c r="BG24" s="115"/>
      <c r="BH24" s="157"/>
      <c r="BI24" s="12"/>
      <c r="BJ24" s="12"/>
      <c r="BK24" s="12"/>
      <c r="BL24" s="12"/>
      <c r="BM24" s="157" t="s">
        <v>373</v>
      </c>
      <c r="BN24" s="12">
        <v>55</v>
      </c>
      <c r="BO24" s="12"/>
      <c r="BP24" s="12"/>
      <c r="BQ24" s="12"/>
      <c r="BR24" s="144" t="s">
        <v>517</v>
      </c>
      <c r="BS24" s="12"/>
      <c r="BT24" s="12"/>
      <c r="BU24" s="12"/>
      <c r="BV24" s="12"/>
      <c r="BW24" s="157" t="s">
        <v>517</v>
      </c>
      <c r="BX24" s="12"/>
      <c r="BY24" s="12"/>
      <c r="BZ24" s="12"/>
      <c r="CA24" s="12">
        <v>2</v>
      </c>
      <c r="CB24" s="157"/>
      <c r="CC24" s="12"/>
      <c r="CD24" s="12"/>
      <c r="CE24" s="12"/>
      <c r="CF24" s="12"/>
      <c r="CG24" s="157"/>
      <c r="CH24" s="12"/>
      <c r="CI24" s="12"/>
      <c r="CJ24" s="12"/>
      <c r="CK24" s="12"/>
      <c r="CL24" s="157" t="s">
        <v>373</v>
      </c>
      <c r="CM24" s="12">
        <v>70</v>
      </c>
      <c r="CN24" s="12"/>
      <c r="CO24" s="12"/>
      <c r="CP24" s="12"/>
      <c r="CQ24" s="157" t="s">
        <v>373</v>
      </c>
      <c r="CR24" s="12">
        <v>70</v>
      </c>
      <c r="CS24" s="12" t="s">
        <v>72</v>
      </c>
      <c r="CT24" s="12"/>
      <c r="CU24" s="12"/>
      <c r="CV24" s="157" t="s">
        <v>373</v>
      </c>
      <c r="CW24" s="12">
        <v>70</v>
      </c>
      <c r="CX24" s="12" t="s">
        <v>72</v>
      </c>
      <c r="CY24" s="12"/>
      <c r="CZ24" s="12"/>
      <c r="DA24" s="157" t="s">
        <v>373</v>
      </c>
      <c r="DB24" s="12">
        <v>70</v>
      </c>
      <c r="DC24" s="12"/>
      <c r="DD24" s="12"/>
      <c r="DE24" s="12"/>
      <c r="DF24" s="157"/>
      <c r="DG24" s="12"/>
      <c r="DH24" s="12"/>
      <c r="DI24" s="12"/>
      <c r="DJ24" s="12"/>
      <c r="DK24" s="157"/>
      <c r="DL24" s="12"/>
      <c r="DM24" s="12"/>
      <c r="DN24" s="12"/>
      <c r="DO24" s="12"/>
      <c r="DP24" s="157" t="s">
        <v>373</v>
      </c>
      <c r="DQ24" s="12">
        <v>65</v>
      </c>
      <c r="DR24" s="12"/>
      <c r="DS24" s="12"/>
      <c r="DT24" s="12"/>
      <c r="DU24" s="157" t="s">
        <v>373</v>
      </c>
      <c r="DV24" s="12">
        <v>70</v>
      </c>
      <c r="DW24" s="12"/>
      <c r="DX24" s="12"/>
      <c r="DY24" s="12"/>
      <c r="DZ24" s="157"/>
      <c r="EA24" s="12"/>
      <c r="EB24" s="12"/>
      <c r="EC24" s="12"/>
      <c r="ED24" s="12"/>
      <c r="EE24" s="157" t="s">
        <v>373</v>
      </c>
      <c r="EF24" s="12">
        <v>55</v>
      </c>
      <c r="EG24" s="12"/>
      <c r="EH24" s="12"/>
      <c r="EI24" s="12"/>
      <c r="EJ24" s="157" t="s">
        <v>373</v>
      </c>
      <c r="EK24" s="12">
        <v>55</v>
      </c>
      <c r="EL24" s="12"/>
      <c r="EM24" s="12"/>
      <c r="EN24" s="12">
        <v>1</v>
      </c>
      <c r="EO24" s="157" t="s">
        <v>517</v>
      </c>
      <c r="EP24" s="12"/>
      <c r="EQ24" s="12"/>
      <c r="ER24" s="12"/>
      <c r="ES24" s="12"/>
      <c r="ET24" s="157" t="s">
        <v>373</v>
      </c>
      <c r="EU24" s="12">
        <v>70</v>
      </c>
      <c r="EV24" s="12"/>
      <c r="EW24" s="12"/>
      <c r="EX24" s="12"/>
      <c r="EY24" s="157" t="s">
        <v>373</v>
      </c>
      <c r="EZ24" s="12">
        <v>35</v>
      </c>
      <c r="FA24" s="12" t="s">
        <v>72</v>
      </c>
      <c r="FB24" s="12"/>
      <c r="FC24" s="12"/>
      <c r="FD24" s="157" t="s">
        <v>373</v>
      </c>
      <c r="FE24" s="12">
        <v>50</v>
      </c>
      <c r="FF24" s="12"/>
      <c r="FG24" s="12"/>
      <c r="FH24" s="12"/>
      <c r="FI24" s="197"/>
      <c r="FJ24" s="198"/>
      <c r="FK24" s="198"/>
      <c r="FL24" s="198"/>
      <c r="FM24" s="198"/>
    </row>
    <row r="25" spans="1:169" ht="14.25" x14ac:dyDescent="0.2">
      <c r="A25" s="61" t="s">
        <v>71</v>
      </c>
      <c r="B25" s="160" t="s">
        <v>289</v>
      </c>
      <c r="C25" s="172">
        <f>VLOOKUP(B25,'PRESENZE ALLENAMENTI'!$D$4:$F$38,3,0)</f>
        <v>36</v>
      </c>
      <c r="D25" s="173">
        <f t="shared" si="19"/>
        <v>31.666666666666668</v>
      </c>
      <c r="E25" s="173">
        <f t="shared" si="4"/>
        <v>1140</v>
      </c>
      <c r="F25" s="173">
        <f t="shared" si="1"/>
        <v>51.81818181818182</v>
      </c>
      <c r="G25" s="172">
        <f t="shared" si="6"/>
        <v>16</v>
      </c>
      <c r="H25" s="172">
        <f t="shared" si="2"/>
        <v>6</v>
      </c>
      <c r="I25" s="172">
        <f t="shared" si="3"/>
        <v>0</v>
      </c>
      <c r="J25" s="173"/>
      <c r="K25" s="173">
        <f t="shared" si="7"/>
        <v>0</v>
      </c>
      <c r="L25" s="173">
        <f t="shared" ref="L25:L30" si="55">COUNTIF(T25:FM25,"A")</f>
        <v>3</v>
      </c>
      <c r="M25" s="174">
        <f t="shared" si="8"/>
        <v>0</v>
      </c>
      <c r="N25" s="173">
        <f t="shared" ref="N25:N30" si="56">COUNTIF(T25:FM25,"e")</f>
        <v>0</v>
      </c>
      <c r="O25" s="141"/>
      <c r="P25" s="141"/>
      <c r="Q25" s="12"/>
      <c r="R25" s="12"/>
      <c r="S25" s="12"/>
      <c r="T25" s="157" t="s">
        <v>517</v>
      </c>
      <c r="U25" s="12"/>
      <c r="V25" s="115"/>
      <c r="W25" s="115"/>
      <c r="X25" s="115"/>
      <c r="Y25" s="157" t="s">
        <v>517</v>
      </c>
      <c r="Z25" s="12"/>
      <c r="AA25" s="12"/>
      <c r="AB25" s="12"/>
      <c r="AC25" s="12"/>
      <c r="AD25" s="144"/>
      <c r="AE25" s="115"/>
      <c r="AF25" s="115"/>
      <c r="AG25" s="115"/>
      <c r="AH25" s="115"/>
      <c r="AI25" s="144" t="s">
        <v>373</v>
      </c>
      <c r="AJ25" s="115">
        <v>70</v>
      </c>
      <c r="AK25" s="115"/>
      <c r="AL25" s="115"/>
      <c r="AM25" s="115"/>
      <c r="AN25" s="144" t="s">
        <v>373</v>
      </c>
      <c r="AO25" s="115">
        <v>50</v>
      </c>
      <c r="AP25" s="115"/>
      <c r="AQ25" s="115"/>
      <c r="AR25" s="115"/>
      <c r="AS25" s="144" t="s">
        <v>378</v>
      </c>
      <c r="AT25" s="115">
        <v>20</v>
      </c>
      <c r="AU25" s="115"/>
      <c r="AV25" s="115"/>
      <c r="AW25" s="115"/>
      <c r="AX25" s="13" t="s">
        <v>373</v>
      </c>
      <c r="AY25" s="12">
        <v>45</v>
      </c>
      <c r="AZ25" s="12"/>
      <c r="BA25" s="12"/>
      <c r="BB25" s="12"/>
      <c r="BC25" s="144" t="s">
        <v>378</v>
      </c>
      <c r="BD25" s="115">
        <v>40</v>
      </c>
      <c r="BE25" s="115"/>
      <c r="BF25" s="115"/>
      <c r="BG25" s="115"/>
      <c r="BH25" s="144" t="s">
        <v>373</v>
      </c>
      <c r="BI25" s="115">
        <v>60</v>
      </c>
      <c r="BJ25" s="115"/>
      <c r="BK25" s="115"/>
      <c r="BL25" s="115"/>
      <c r="BM25" s="144" t="s">
        <v>373</v>
      </c>
      <c r="BN25" s="115">
        <v>55</v>
      </c>
      <c r="BO25" s="115"/>
      <c r="BP25" s="115"/>
      <c r="BQ25" s="115"/>
      <c r="BR25" s="144"/>
      <c r="BS25" s="115"/>
      <c r="BT25" s="115"/>
      <c r="BU25" s="115"/>
      <c r="BV25" s="115"/>
      <c r="BW25" s="144" t="s">
        <v>517</v>
      </c>
      <c r="BX25" s="115"/>
      <c r="BY25" s="115"/>
      <c r="BZ25" s="115"/>
      <c r="CA25" s="115"/>
      <c r="CB25" s="144" t="s">
        <v>373</v>
      </c>
      <c r="CC25" s="115">
        <v>70</v>
      </c>
      <c r="CD25" s="115"/>
      <c r="CE25" s="115"/>
      <c r="CF25" s="115"/>
      <c r="CG25" s="144" t="s">
        <v>378</v>
      </c>
      <c r="CH25" s="115">
        <v>5</v>
      </c>
      <c r="CI25" s="115"/>
      <c r="CJ25" s="115"/>
      <c r="CK25" s="115"/>
      <c r="CL25" s="144" t="s">
        <v>378</v>
      </c>
      <c r="CM25" s="115">
        <v>25</v>
      </c>
      <c r="CN25" s="115" t="s">
        <v>72</v>
      </c>
      <c r="CO25" s="115"/>
      <c r="CP25" s="115"/>
      <c r="CQ25" s="144" t="s">
        <v>373</v>
      </c>
      <c r="CR25" s="115">
        <v>70</v>
      </c>
      <c r="CS25" s="115"/>
      <c r="CT25" s="115"/>
      <c r="CU25" s="115"/>
      <c r="CV25" s="144" t="s">
        <v>378</v>
      </c>
      <c r="CW25" s="115">
        <v>20</v>
      </c>
      <c r="CX25" s="115"/>
      <c r="CY25" s="115"/>
      <c r="CZ25" s="115"/>
      <c r="DA25" s="144" t="s">
        <v>373</v>
      </c>
      <c r="DB25" s="115">
        <v>35</v>
      </c>
      <c r="DC25" s="115" t="s">
        <v>72</v>
      </c>
      <c r="DD25" s="115"/>
      <c r="DE25" s="115"/>
      <c r="DF25" s="144" t="s">
        <v>373</v>
      </c>
      <c r="DG25" s="115">
        <v>70</v>
      </c>
      <c r="DH25" s="115"/>
      <c r="DI25" s="115"/>
      <c r="DJ25" s="115"/>
      <c r="DK25" s="144" t="s">
        <v>373</v>
      </c>
      <c r="DL25" s="115">
        <v>70</v>
      </c>
      <c r="DM25" s="115"/>
      <c r="DN25" s="115"/>
      <c r="DO25" s="115"/>
      <c r="DP25" s="144" t="s">
        <v>373</v>
      </c>
      <c r="DQ25" s="115">
        <v>70</v>
      </c>
      <c r="DR25" s="115"/>
      <c r="DS25" s="115"/>
      <c r="DT25" s="115"/>
      <c r="DU25" s="144" t="s">
        <v>373</v>
      </c>
      <c r="DV25" s="115">
        <v>70</v>
      </c>
      <c r="DW25" s="115"/>
      <c r="DX25" s="115"/>
      <c r="DY25" s="115"/>
      <c r="DZ25" s="144" t="s">
        <v>373</v>
      </c>
      <c r="EA25" s="115">
        <v>70</v>
      </c>
      <c r="EB25" s="115"/>
      <c r="EC25" s="115"/>
      <c r="ED25" s="115"/>
      <c r="EE25" s="144" t="s">
        <v>373</v>
      </c>
      <c r="EF25" s="115">
        <v>70</v>
      </c>
      <c r="EG25" s="115"/>
      <c r="EH25" s="115"/>
      <c r="EI25" s="115"/>
      <c r="EJ25" s="144"/>
      <c r="EK25" s="115"/>
      <c r="EL25" s="115"/>
      <c r="EM25" s="115"/>
      <c r="EN25" s="115"/>
      <c r="EO25" s="144" t="s">
        <v>517</v>
      </c>
      <c r="EP25" s="115"/>
      <c r="EQ25" s="115"/>
      <c r="ER25" s="115"/>
      <c r="ES25" s="115"/>
      <c r="ET25" s="144" t="s">
        <v>373</v>
      </c>
      <c r="EU25" s="115">
        <v>70</v>
      </c>
      <c r="EV25" s="115" t="s">
        <v>72</v>
      </c>
      <c r="EW25" s="115"/>
      <c r="EX25" s="115"/>
      <c r="EY25" s="144" t="s">
        <v>373</v>
      </c>
      <c r="EZ25" s="115">
        <v>80</v>
      </c>
      <c r="FA25" s="115"/>
      <c r="FB25" s="115"/>
      <c r="FC25" s="115"/>
      <c r="FD25" s="144" t="s">
        <v>378</v>
      </c>
      <c r="FE25" s="115">
        <v>5</v>
      </c>
      <c r="FF25" s="115"/>
      <c r="FG25" s="115"/>
      <c r="FH25" s="115"/>
      <c r="FI25" s="195"/>
      <c r="FJ25" s="196"/>
      <c r="FK25" s="196"/>
      <c r="FL25" s="196"/>
      <c r="FM25" s="196"/>
    </row>
    <row r="26" spans="1:169" ht="14.25" x14ac:dyDescent="0.2">
      <c r="A26" s="167" t="s">
        <v>71</v>
      </c>
      <c r="B26" s="160" t="s">
        <v>286</v>
      </c>
      <c r="C26" s="172">
        <f>VLOOKUP(B26,'PRESENZE ALLENAMENTI'!$D$4:$F$38,3,0)</f>
        <v>27</v>
      </c>
      <c r="D26" s="173">
        <f t="shared" si="19"/>
        <v>45.370370370370374</v>
      </c>
      <c r="E26" s="173">
        <f t="shared" si="4"/>
        <v>1225</v>
      </c>
      <c r="F26" s="173">
        <f t="shared" si="1"/>
        <v>58.333333333333336</v>
      </c>
      <c r="G26" s="172">
        <f t="shared" si="6"/>
        <v>18</v>
      </c>
      <c r="H26" s="172">
        <f t="shared" si="2"/>
        <v>3</v>
      </c>
      <c r="I26" s="172">
        <f t="shared" si="3"/>
        <v>0</v>
      </c>
      <c r="J26" s="173"/>
      <c r="K26" s="173">
        <f t="shared" si="7"/>
        <v>2</v>
      </c>
      <c r="L26" s="173">
        <f t="shared" si="55"/>
        <v>3</v>
      </c>
      <c r="M26" s="174">
        <f t="shared" si="8"/>
        <v>0</v>
      </c>
      <c r="N26" s="173">
        <f t="shared" si="56"/>
        <v>0</v>
      </c>
      <c r="O26" s="141"/>
      <c r="P26" s="141"/>
      <c r="Q26" s="12"/>
      <c r="R26" s="12"/>
      <c r="S26" s="12"/>
      <c r="T26" s="157"/>
      <c r="U26" s="12"/>
      <c r="V26" s="115"/>
      <c r="W26" s="115"/>
      <c r="X26" s="115"/>
      <c r="Y26" s="157" t="s">
        <v>517</v>
      </c>
      <c r="Z26" s="12"/>
      <c r="AA26" s="12"/>
      <c r="AB26" s="12"/>
      <c r="AC26" s="12"/>
      <c r="AD26" s="144"/>
      <c r="AE26" s="115"/>
      <c r="AF26" s="115"/>
      <c r="AG26" s="115"/>
      <c r="AH26" s="115"/>
      <c r="AI26" s="144" t="s">
        <v>373</v>
      </c>
      <c r="AJ26" s="115">
        <v>45</v>
      </c>
      <c r="AK26" s="115" t="s">
        <v>72</v>
      </c>
      <c r="AL26" s="115"/>
      <c r="AM26" s="115"/>
      <c r="AN26" s="144" t="s">
        <v>378</v>
      </c>
      <c r="AO26" s="115">
        <v>25</v>
      </c>
      <c r="AP26" s="115"/>
      <c r="AQ26" s="115"/>
      <c r="AR26" s="115"/>
      <c r="AS26" s="157" t="s">
        <v>373</v>
      </c>
      <c r="AT26" s="12">
        <v>70</v>
      </c>
      <c r="AU26" s="12"/>
      <c r="AV26" s="12"/>
      <c r="AW26" s="12"/>
      <c r="AX26" s="13" t="s">
        <v>373</v>
      </c>
      <c r="AY26" s="12">
        <v>65</v>
      </c>
      <c r="AZ26" s="12"/>
      <c r="BA26" s="12"/>
      <c r="BB26" s="12"/>
      <c r="BC26" s="144" t="s">
        <v>378</v>
      </c>
      <c r="BD26" s="115">
        <v>25</v>
      </c>
      <c r="BE26" s="115"/>
      <c r="BF26" s="115"/>
      <c r="BG26" s="115"/>
      <c r="BH26" s="157" t="s">
        <v>373</v>
      </c>
      <c r="BI26" s="12">
        <v>70</v>
      </c>
      <c r="BJ26" s="12"/>
      <c r="BK26" s="12"/>
      <c r="BL26" s="12"/>
      <c r="BM26" s="157" t="s">
        <v>373</v>
      </c>
      <c r="BN26" s="12">
        <v>70</v>
      </c>
      <c r="BO26" s="12" t="s">
        <v>72</v>
      </c>
      <c r="BP26" s="12"/>
      <c r="BQ26" s="12"/>
      <c r="BR26" s="144" t="s">
        <v>517</v>
      </c>
      <c r="BS26" s="12"/>
      <c r="BT26" s="12"/>
      <c r="BU26" s="12"/>
      <c r="BV26" s="12"/>
      <c r="BW26" s="157" t="s">
        <v>517</v>
      </c>
      <c r="BX26" s="12"/>
      <c r="BY26" s="12"/>
      <c r="BZ26" s="12"/>
      <c r="CA26" s="12"/>
      <c r="CB26" s="157" t="s">
        <v>373</v>
      </c>
      <c r="CC26" s="12">
        <v>70</v>
      </c>
      <c r="CD26" s="12"/>
      <c r="CE26" s="12"/>
      <c r="CF26" s="12"/>
      <c r="CG26" s="157" t="s">
        <v>373</v>
      </c>
      <c r="CH26" s="12">
        <v>70</v>
      </c>
      <c r="CI26" s="12"/>
      <c r="CJ26" s="12"/>
      <c r="CK26" s="12"/>
      <c r="CL26" s="157" t="s">
        <v>373</v>
      </c>
      <c r="CM26" s="12">
        <v>50</v>
      </c>
      <c r="CN26" s="12"/>
      <c r="CO26" s="12"/>
      <c r="CP26" s="12"/>
      <c r="CQ26" s="157" t="s">
        <v>373</v>
      </c>
      <c r="CR26" s="12">
        <v>70</v>
      </c>
      <c r="CS26" s="12"/>
      <c r="CT26" s="12"/>
      <c r="CU26" s="12"/>
      <c r="CV26" s="157" t="s">
        <v>373</v>
      </c>
      <c r="CW26" s="12">
        <v>70</v>
      </c>
      <c r="CX26" s="12"/>
      <c r="CY26" s="12"/>
      <c r="CZ26" s="12"/>
      <c r="DA26" s="157" t="s">
        <v>373</v>
      </c>
      <c r="DB26" s="12">
        <v>70</v>
      </c>
      <c r="DC26" s="12"/>
      <c r="DD26" s="12"/>
      <c r="DE26" s="12"/>
      <c r="DF26" s="157" t="s">
        <v>373</v>
      </c>
      <c r="DG26" s="12">
        <v>70</v>
      </c>
      <c r="DH26" s="12"/>
      <c r="DI26" s="12"/>
      <c r="DJ26" s="12">
        <v>1</v>
      </c>
      <c r="DK26" s="157" t="s">
        <v>373</v>
      </c>
      <c r="DL26" s="12">
        <v>70</v>
      </c>
      <c r="DM26" s="12"/>
      <c r="DN26" s="12"/>
      <c r="DO26" s="12"/>
      <c r="DP26" s="157" t="s">
        <v>373</v>
      </c>
      <c r="DQ26" s="12">
        <v>70</v>
      </c>
      <c r="DR26" s="12"/>
      <c r="DS26" s="12"/>
      <c r="DT26" s="12"/>
      <c r="DU26" s="157" t="s">
        <v>373</v>
      </c>
      <c r="DV26" s="12">
        <v>65</v>
      </c>
      <c r="DW26" s="12"/>
      <c r="DX26" s="12"/>
      <c r="DY26" s="12">
        <v>1</v>
      </c>
      <c r="DZ26" s="157" t="s">
        <v>373</v>
      </c>
      <c r="EA26" s="12">
        <v>5</v>
      </c>
      <c r="EB26" s="12"/>
      <c r="EC26" s="12"/>
      <c r="ED26" s="12"/>
      <c r="EE26" s="157"/>
      <c r="EF26" s="12"/>
      <c r="EG26" s="12"/>
      <c r="EH26" s="12"/>
      <c r="EI26" s="12"/>
      <c r="EJ26" s="157"/>
      <c r="EK26" s="12"/>
      <c r="EL26" s="12"/>
      <c r="EM26" s="12"/>
      <c r="EN26" s="12"/>
      <c r="EO26" s="157" t="s">
        <v>517</v>
      </c>
      <c r="EP26" s="12"/>
      <c r="EQ26" s="12"/>
      <c r="ER26" s="12"/>
      <c r="ES26" s="12"/>
      <c r="ET26" s="157" t="s">
        <v>378</v>
      </c>
      <c r="EU26" s="12">
        <v>30</v>
      </c>
      <c r="EV26" s="12"/>
      <c r="EW26" s="12"/>
      <c r="EX26" s="12"/>
      <c r="EY26" s="157" t="s">
        <v>373</v>
      </c>
      <c r="EZ26" s="12">
        <v>90</v>
      </c>
      <c r="FA26" s="12" t="s">
        <v>72</v>
      </c>
      <c r="FB26" s="12"/>
      <c r="FC26" s="12"/>
      <c r="FD26" s="157" t="s">
        <v>373</v>
      </c>
      <c r="FE26" s="12">
        <v>55</v>
      </c>
      <c r="FF26" s="12"/>
      <c r="FG26" s="12"/>
      <c r="FH26" s="12"/>
      <c r="FI26" s="197"/>
      <c r="FJ26" s="198"/>
      <c r="FK26" s="198"/>
      <c r="FL26" s="198"/>
      <c r="FM26" s="198"/>
    </row>
    <row r="27" spans="1:169" ht="14.25" x14ac:dyDescent="0.2">
      <c r="A27" s="61" t="s">
        <v>71</v>
      </c>
      <c r="B27" s="160" t="s">
        <v>70</v>
      </c>
      <c r="C27" s="172">
        <f>VLOOKUP(B27,'PRESENZE ALLENAMENTI'!$D$4:$F$38,3,0)</f>
        <v>37</v>
      </c>
      <c r="D27" s="173">
        <f t="shared" si="19"/>
        <v>12.837837837837839</v>
      </c>
      <c r="E27" s="173">
        <f t="shared" si="4"/>
        <v>475</v>
      </c>
      <c r="F27" s="173">
        <f t="shared" si="1"/>
        <v>27.941176470588236</v>
      </c>
      <c r="G27" s="172">
        <f t="shared" si="6"/>
        <v>7</v>
      </c>
      <c r="H27" s="172">
        <f t="shared" si="2"/>
        <v>10</v>
      </c>
      <c r="I27" s="172">
        <f t="shared" si="3"/>
        <v>0</v>
      </c>
      <c r="J27" s="173"/>
      <c r="K27" s="173">
        <f t="shared" si="7"/>
        <v>2</v>
      </c>
      <c r="L27" s="173">
        <f t="shared" si="55"/>
        <v>0</v>
      </c>
      <c r="M27" s="174">
        <f t="shared" si="8"/>
        <v>1</v>
      </c>
      <c r="N27" s="173">
        <f t="shared" si="56"/>
        <v>0</v>
      </c>
      <c r="O27" s="141"/>
      <c r="P27" s="141"/>
      <c r="Q27" s="12"/>
      <c r="R27" s="12"/>
      <c r="S27" s="12"/>
      <c r="T27" s="157"/>
      <c r="U27" s="12"/>
      <c r="V27" s="115"/>
      <c r="W27" s="115"/>
      <c r="X27" s="115"/>
      <c r="Y27" s="157" t="s">
        <v>517</v>
      </c>
      <c r="Z27" s="12"/>
      <c r="AA27" s="12"/>
      <c r="AB27" s="12"/>
      <c r="AC27" s="12"/>
      <c r="AD27" s="144" t="s">
        <v>373</v>
      </c>
      <c r="AE27" s="115">
        <v>40</v>
      </c>
      <c r="AF27" s="115"/>
      <c r="AG27" s="115"/>
      <c r="AH27" s="115"/>
      <c r="AI27" s="144" t="s">
        <v>378</v>
      </c>
      <c r="AJ27" s="115">
        <v>25</v>
      </c>
      <c r="AK27" s="115"/>
      <c r="AL27" s="115"/>
      <c r="AM27" s="115"/>
      <c r="AN27" s="144" t="s">
        <v>378</v>
      </c>
      <c r="AO27" s="115">
        <v>20</v>
      </c>
      <c r="AP27" s="115"/>
      <c r="AQ27" s="115"/>
      <c r="AR27" s="115"/>
      <c r="AS27" s="144" t="s">
        <v>378</v>
      </c>
      <c r="AT27" s="115">
        <v>10</v>
      </c>
      <c r="AU27" s="115"/>
      <c r="AV27" s="115"/>
      <c r="AW27" s="115"/>
      <c r="AX27" s="13"/>
      <c r="AY27" s="12"/>
      <c r="AZ27" s="12"/>
      <c r="BA27" s="12"/>
      <c r="BB27" s="12"/>
      <c r="BC27" s="144" t="s">
        <v>373</v>
      </c>
      <c r="BD27" s="115">
        <v>55</v>
      </c>
      <c r="BE27" s="164" t="s">
        <v>485</v>
      </c>
      <c r="BF27" s="115"/>
      <c r="BG27" s="115"/>
      <c r="BH27" s="144" t="s">
        <v>378</v>
      </c>
      <c r="BI27" s="115">
        <v>25</v>
      </c>
      <c r="BJ27" s="115"/>
      <c r="BK27" s="115"/>
      <c r="BL27" s="115"/>
      <c r="BM27" s="144" t="s">
        <v>373</v>
      </c>
      <c r="BN27" s="115">
        <v>50</v>
      </c>
      <c r="BO27" s="115"/>
      <c r="BP27" s="115"/>
      <c r="BQ27" s="115"/>
      <c r="BR27" s="144" t="s">
        <v>517</v>
      </c>
      <c r="BS27" s="115"/>
      <c r="BT27" s="115"/>
      <c r="BU27" s="115"/>
      <c r="BV27" s="115">
        <v>1</v>
      </c>
      <c r="BW27" s="144" t="s">
        <v>517</v>
      </c>
      <c r="BX27" s="115"/>
      <c r="BY27" s="115"/>
      <c r="BZ27" s="115"/>
      <c r="CA27" s="115"/>
      <c r="CB27" s="144" t="s">
        <v>373</v>
      </c>
      <c r="CC27" s="115">
        <v>40</v>
      </c>
      <c r="CD27" s="115"/>
      <c r="CE27" s="115"/>
      <c r="CF27" s="115">
        <v>1</v>
      </c>
      <c r="CG27" s="144" t="s">
        <v>378</v>
      </c>
      <c r="CH27" s="115">
        <v>20</v>
      </c>
      <c r="CI27" s="115"/>
      <c r="CJ27" s="115"/>
      <c r="CK27" s="115"/>
      <c r="CL27" s="144"/>
      <c r="CM27" s="115"/>
      <c r="CN27" s="115"/>
      <c r="CO27" s="115"/>
      <c r="CP27" s="115"/>
      <c r="CQ27" s="144"/>
      <c r="CR27" s="115"/>
      <c r="CS27" s="115"/>
      <c r="CT27" s="115"/>
      <c r="CU27" s="115"/>
      <c r="CV27" s="144"/>
      <c r="CW27" s="115"/>
      <c r="CX27" s="115"/>
      <c r="CY27" s="115"/>
      <c r="CZ27" s="115"/>
      <c r="DA27" s="144"/>
      <c r="DB27" s="115"/>
      <c r="DC27" s="115"/>
      <c r="DD27" s="115"/>
      <c r="DE27" s="115"/>
      <c r="DF27" s="144" t="s">
        <v>378</v>
      </c>
      <c r="DG27" s="115">
        <v>10</v>
      </c>
      <c r="DH27" s="115"/>
      <c r="DI27" s="115"/>
      <c r="DJ27" s="115"/>
      <c r="DK27" s="144"/>
      <c r="DL27" s="115"/>
      <c r="DM27" s="115"/>
      <c r="DN27" s="115"/>
      <c r="DO27" s="115"/>
      <c r="DP27" s="144" t="s">
        <v>373</v>
      </c>
      <c r="DQ27" s="115">
        <v>45</v>
      </c>
      <c r="DR27" s="115"/>
      <c r="DS27" s="115"/>
      <c r="DT27" s="115"/>
      <c r="DU27" s="144"/>
      <c r="DV27" s="115"/>
      <c r="DW27" s="115"/>
      <c r="DX27" s="115"/>
      <c r="DY27" s="115"/>
      <c r="DZ27" s="144" t="s">
        <v>378</v>
      </c>
      <c r="EA27" s="115">
        <v>20</v>
      </c>
      <c r="EB27" s="115"/>
      <c r="EC27" s="115"/>
      <c r="ED27" s="115"/>
      <c r="EE27" s="144" t="s">
        <v>373</v>
      </c>
      <c r="EF27" s="115">
        <v>45</v>
      </c>
      <c r="EG27" s="115"/>
      <c r="EH27" s="115"/>
      <c r="EI27" s="115"/>
      <c r="EJ27" s="144" t="s">
        <v>373</v>
      </c>
      <c r="EK27" s="115">
        <v>35</v>
      </c>
      <c r="EL27" s="115"/>
      <c r="EM27" s="115"/>
      <c r="EN27" s="115"/>
      <c r="EO27" s="144" t="s">
        <v>517</v>
      </c>
      <c r="EP27" s="115"/>
      <c r="EQ27" s="115"/>
      <c r="ER27" s="115"/>
      <c r="ES27" s="115"/>
      <c r="ET27" s="144" t="s">
        <v>378</v>
      </c>
      <c r="EU27" s="115">
        <v>10</v>
      </c>
      <c r="EV27" s="115"/>
      <c r="EW27" s="115"/>
      <c r="EX27" s="115"/>
      <c r="EY27" s="144" t="s">
        <v>378</v>
      </c>
      <c r="EZ27" s="115">
        <v>10</v>
      </c>
      <c r="FA27" s="115"/>
      <c r="FB27" s="115"/>
      <c r="FC27" s="115"/>
      <c r="FD27" s="144" t="s">
        <v>378</v>
      </c>
      <c r="FE27" s="115">
        <v>15</v>
      </c>
      <c r="FF27" s="115"/>
      <c r="FG27" s="115"/>
      <c r="FH27" s="115"/>
      <c r="FI27" s="195"/>
      <c r="FJ27" s="196"/>
      <c r="FK27" s="196"/>
      <c r="FL27" s="196"/>
      <c r="FM27" s="196"/>
    </row>
    <row r="28" spans="1:169" ht="14.25" x14ac:dyDescent="0.2">
      <c r="A28" s="61" t="s">
        <v>71</v>
      </c>
      <c r="B28" s="160" t="s">
        <v>50</v>
      </c>
      <c r="C28" s="172">
        <f>VLOOKUP(B28,'PRESENZE ALLENAMENTI'!$D$4:$F$38,3,0)</f>
        <v>17</v>
      </c>
      <c r="D28" s="173">
        <f t="shared" si="19"/>
        <v>23.235294117647058</v>
      </c>
      <c r="E28" s="173">
        <f t="shared" si="4"/>
        <v>395</v>
      </c>
      <c r="F28" s="173">
        <f t="shared" si="1"/>
        <v>56.428571428571431</v>
      </c>
      <c r="G28" s="172">
        <f t="shared" si="6"/>
        <v>6</v>
      </c>
      <c r="H28" s="172">
        <f t="shared" si="2"/>
        <v>1</v>
      </c>
      <c r="I28" s="172">
        <f t="shared" si="3"/>
        <v>0</v>
      </c>
      <c r="J28" s="173"/>
      <c r="K28" s="173">
        <f t="shared" si="7"/>
        <v>0</v>
      </c>
      <c r="L28" s="173">
        <f t="shared" si="55"/>
        <v>1</v>
      </c>
      <c r="M28" s="174">
        <f t="shared" si="8"/>
        <v>0</v>
      </c>
      <c r="N28" s="173">
        <f t="shared" si="56"/>
        <v>0</v>
      </c>
      <c r="O28" s="141"/>
      <c r="P28" s="141"/>
      <c r="Q28" s="12"/>
      <c r="R28" s="12"/>
      <c r="S28" s="12"/>
      <c r="T28" s="157" t="s">
        <v>517</v>
      </c>
      <c r="U28" s="12"/>
      <c r="V28" s="115"/>
      <c r="W28" s="115"/>
      <c r="X28" s="115"/>
      <c r="Y28" s="157"/>
      <c r="Z28" s="12"/>
      <c r="AA28" s="12"/>
      <c r="AB28" s="12"/>
      <c r="AC28" s="12"/>
      <c r="AD28" s="144" t="s">
        <v>373</v>
      </c>
      <c r="AE28" s="115">
        <v>70</v>
      </c>
      <c r="AF28" s="115"/>
      <c r="AG28" s="115"/>
      <c r="AH28" s="115"/>
      <c r="AI28" s="144" t="s">
        <v>373</v>
      </c>
      <c r="AJ28" s="115">
        <v>65</v>
      </c>
      <c r="AK28" s="115"/>
      <c r="AL28" s="115"/>
      <c r="AM28" s="115"/>
      <c r="AN28" s="144"/>
      <c r="AO28" s="115"/>
      <c r="AP28" s="115"/>
      <c r="AQ28" s="115"/>
      <c r="AR28" s="115"/>
      <c r="AS28" s="157"/>
      <c r="AT28" s="12"/>
      <c r="AU28" s="12"/>
      <c r="AV28" s="12"/>
      <c r="AW28" s="12"/>
      <c r="AX28" s="13"/>
      <c r="AY28" s="12"/>
      <c r="AZ28" s="12"/>
      <c r="BA28" s="12"/>
      <c r="BB28" s="12"/>
      <c r="BC28" s="144"/>
      <c r="BD28" s="115"/>
      <c r="BE28" s="115"/>
      <c r="BF28" s="115"/>
      <c r="BG28" s="115"/>
      <c r="BH28" s="157"/>
      <c r="BI28" s="12"/>
      <c r="BJ28" s="12"/>
      <c r="BK28" s="12"/>
      <c r="BL28" s="12"/>
      <c r="BM28" s="157" t="s">
        <v>373</v>
      </c>
      <c r="BN28" s="12">
        <v>70</v>
      </c>
      <c r="BO28" s="12"/>
      <c r="BP28" s="12"/>
      <c r="BQ28" s="12"/>
      <c r="BR28" s="144" t="s">
        <v>517</v>
      </c>
      <c r="BS28" s="12"/>
      <c r="BT28" s="12"/>
      <c r="BU28" s="12"/>
      <c r="BV28" s="12"/>
      <c r="BW28" s="157"/>
      <c r="BX28" s="12"/>
      <c r="BY28" s="12"/>
      <c r="BZ28" s="12"/>
      <c r="CA28" s="12"/>
      <c r="CB28" s="157" t="s">
        <v>373</v>
      </c>
      <c r="CC28" s="12">
        <v>70</v>
      </c>
      <c r="CD28" s="12"/>
      <c r="CE28" s="12"/>
      <c r="CF28" s="12"/>
      <c r="CG28" s="157" t="s">
        <v>373</v>
      </c>
      <c r="CH28" s="12">
        <v>60</v>
      </c>
      <c r="CI28" s="12"/>
      <c r="CJ28" s="12"/>
      <c r="CK28" s="12"/>
      <c r="CL28" s="157"/>
      <c r="CM28" s="12"/>
      <c r="CN28" s="12"/>
      <c r="CO28" s="12"/>
      <c r="CP28" s="12"/>
      <c r="CQ28" s="157"/>
      <c r="CR28" s="12"/>
      <c r="CS28" s="12"/>
      <c r="CT28" s="12"/>
      <c r="CU28" s="12"/>
      <c r="CV28" s="157"/>
      <c r="CW28" s="12"/>
      <c r="CX28" s="12"/>
      <c r="CY28" s="12"/>
      <c r="CZ28" s="12"/>
      <c r="DA28" s="157"/>
      <c r="DB28" s="12"/>
      <c r="DC28" s="12"/>
      <c r="DD28" s="12"/>
      <c r="DE28" s="12"/>
      <c r="DF28" s="157"/>
      <c r="DG28" s="12"/>
      <c r="DH28" s="12"/>
      <c r="DI28" s="12"/>
      <c r="DJ28" s="12"/>
      <c r="DK28" s="157"/>
      <c r="DL28" s="12"/>
      <c r="DM28" s="12"/>
      <c r="DN28" s="12"/>
      <c r="DO28" s="12"/>
      <c r="DP28" s="157"/>
      <c r="DQ28" s="12"/>
      <c r="DR28" s="12"/>
      <c r="DS28" s="12"/>
      <c r="DT28" s="12"/>
      <c r="DU28" s="157"/>
      <c r="DV28" s="12"/>
      <c r="DW28" s="12"/>
      <c r="DX28" s="12"/>
      <c r="DY28" s="12"/>
      <c r="DZ28" s="157" t="s">
        <v>373</v>
      </c>
      <c r="EA28" s="12">
        <v>40</v>
      </c>
      <c r="EB28" s="12" t="s">
        <v>72</v>
      </c>
      <c r="EC28" s="12"/>
      <c r="ED28" s="12"/>
      <c r="EE28" s="157"/>
      <c r="EF28" s="12"/>
      <c r="EG28" s="12"/>
      <c r="EH28" s="12"/>
      <c r="EI28" s="12"/>
      <c r="EJ28" s="157"/>
      <c r="EK28" s="12"/>
      <c r="EL28" s="12"/>
      <c r="EM28" s="12"/>
      <c r="EN28" s="12"/>
      <c r="EO28" s="157" t="s">
        <v>517</v>
      </c>
      <c r="EP28" s="12"/>
      <c r="EQ28" s="12"/>
      <c r="ER28" s="12"/>
      <c r="ES28" s="12"/>
      <c r="ET28" s="157"/>
      <c r="EU28" s="12"/>
      <c r="EV28" s="12"/>
      <c r="EW28" s="12"/>
      <c r="EX28" s="12"/>
      <c r="EY28" s="157"/>
      <c r="EZ28" s="12"/>
      <c r="FA28" s="12"/>
      <c r="FB28" s="12"/>
      <c r="FC28" s="12"/>
      <c r="FD28" s="157" t="s">
        <v>378</v>
      </c>
      <c r="FE28" s="12">
        <v>20</v>
      </c>
      <c r="FF28" s="12"/>
      <c r="FG28" s="12"/>
      <c r="FH28" s="12"/>
      <c r="FI28" s="197"/>
      <c r="FJ28" s="198"/>
      <c r="FK28" s="198"/>
      <c r="FL28" s="198"/>
      <c r="FM28" s="198"/>
    </row>
    <row r="29" spans="1:169" ht="14.25" x14ac:dyDescent="0.2">
      <c r="A29" s="61" t="s">
        <v>71</v>
      </c>
      <c r="B29" s="160" t="s">
        <v>51</v>
      </c>
      <c r="C29" s="172">
        <f>VLOOKUP(B29,'PRESENZE ALLENAMENTI'!$D$4:$F$38,3,0)</f>
        <v>8</v>
      </c>
      <c r="D29" s="173">
        <f t="shared" si="19"/>
        <v>22.5</v>
      </c>
      <c r="E29" s="173">
        <f t="shared" si="4"/>
        <v>180</v>
      </c>
      <c r="F29" s="173">
        <f t="shared" si="1"/>
        <v>36</v>
      </c>
      <c r="G29" s="172">
        <f t="shared" si="6"/>
        <v>2</v>
      </c>
      <c r="H29" s="172">
        <f t="shared" si="2"/>
        <v>3</v>
      </c>
      <c r="I29" s="172">
        <f t="shared" si="3"/>
        <v>0</v>
      </c>
      <c r="J29" s="173"/>
      <c r="K29" s="173">
        <f t="shared" si="7"/>
        <v>0</v>
      </c>
      <c r="L29" s="173">
        <f t="shared" si="55"/>
        <v>0</v>
      </c>
      <c r="M29" s="174">
        <f t="shared" si="8"/>
        <v>0</v>
      </c>
      <c r="N29" s="173">
        <f t="shared" si="56"/>
        <v>0</v>
      </c>
      <c r="O29" s="141"/>
      <c r="P29" s="141"/>
      <c r="Q29" s="12"/>
      <c r="R29" s="12"/>
      <c r="S29" s="12"/>
      <c r="T29" s="157" t="s">
        <v>517</v>
      </c>
      <c r="U29" s="12"/>
      <c r="V29" s="115"/>
      <c r="W29" s="115"/>
      <c r="X29" s="115"/>
      <c r="Y29" s="157"/>
      <c r="Z29" s="12"/>
      <c r="AA29" s="12"/>
      <c r="AB29" s="12"/>
      <c r="AC29" s="12"/>
      <c r="AD29" s="144"/>
      <c r="AE29" s="115"/>
      <c r="AF29" s="115"/>
      <c r="AG29" s="115"/>
      <c r="AH29" s="115"/>
      <c r="AI29" s="144"/>
      <c r="AJ29" s="115"/>
      <c r="AK29" s="115"/>
      <c r="AL29" s="115"/>
      <c r="AM29" s="115"/>
      <c r="AN29" s="144"/>
      <c r="AO29" s="115"/>
      <c r="AP29" s="115"/>
      <c r="AQ29" s="115"/>
      <c r="AR29" s="115"/>
      <c r="AS29" s="144"/>
      <c r="AT29" s="115"/>
      <c r="AU29" s="115"/>
      <c r="AV29" s="115"/>
      <c r="AW29" s="115"/>
      <c r="AX29" s="13"/>
      <c r="AY29" s="12"/>
      <c r="AZ29" s="12"/>
      <c r="BA29" s="12"/>
      <c r="BB29" s="12"/>
      <c r="BC29" s="144"/>
      <c r="BD29" s="115"/>
      <c r="BE29" s="115"/>
      <c r="BF29" s="115"/>
      <c r="BG29" s="115"/>
      <c r="BH29" s="144"/>
      <c r="BI29" s="115"/>
      <c r="BJ29" s="115"/>
      <c r="BK29" s="115"/>
      <c r="BL29" s="115"/>
      <c r="BM29" s="144"/>
      <c r="BN29" s="115"/>
      <c r="BO29" s="115"/>
      <c r="BP29" s="115"/>
      <c r="BQ29" s="115"/>
      <c r="BR29" s="144"/>
      <c r="BS29" s="115"/>
      <c r="BT29" s="115"/>
      <c r="BU29" s="115"/>
      <c r="BV29" s="115"/>
      <c r="BW29" s="144"/>
      <c r="BX29" s="115"/>
      <c r="BY29" s="115"/>
      <c r="BZ29" s="115"/>
      <c r="CA29" s="115"/>
      <c r="CB29" s="144"/>
      <c r="CC29" s="115"/>
      <c r="CD29" s="115"/>
      <c r="CE29" s="115"/>
      <c r="CF29" s="115"/>
      <c r="CG29" s="144" t="s">
        <v>378</v>
      </c>
      <c r="CH29" s="115">
        <v>10</v>
      </c>
      <c r="CI29" s="115"/>
      <c r="CJ29" s="115"/>
      <c r="CK29" s="115"/>
      <c r="CL29" s="144"/>
      <c r="CM29" s="115"/>
      <c r="CN29" s="115"/>
      <c r="CO29" s="115"/>
      <c r="CP29" s="115"/>
      <c r="CQ29" s="144"/>
      <c r="CR29" s="115"/>
      <c r="CS29" s="115"/>
      <c r="CT29" s="115"/>
      <c r="CU29" s="115"/>
      <c r="CV29" s="144" t="s">
        <v>378</v>
      </c>
      <c r="CW29" s="115">
        <v>10</v>
      </c>
      <c r="CX29" s="115"/>
      <c r="CY29" s="115"/>
      <c r="CZ29" s="115"/>
      <c r="DA29" s="144"/>
      <c r="DB29" s="115"/>
      <c r="DC29" s="115"/>
      <c r="DD29" s="115"/>
      <c r="DE29" s="115"/>
      <c r="DF29" s="144"/>
      <c r="DG29" s="115"/>
      <c r="DH29" s="115"/>
      <c r="DI29" s="115"/>
      <c r="DJ29" s="115"/>
      <c r="DK29" s="144" t="s">
        <v>378</v>
      </c>
      <c r="DL29" s="115">
        <v>20</v>
      </c>
      <c r="DM29" s="115"/>
      <c r="DN29" s="115"/>
      <c r="DO29" s="115"/>
      <c r="DP29" s="144"/>
      <c r="DQ29" s="115"/>
      <c r="DR29" s="115"/>
      <c r="DS29" s="115"/>
      <c r="DT29" s="115"/>
      <c r="DU29" s="144"/>
      <c r="DV29" s="115"/>
      <c r="DW29" s="115"/>
      <c r="DX29" s="115"/>
      <c r="DY29" s="115"/>
      <c r="DZ29" s="144"/>
      <c r="EA29" s="115"/>
      <c r="EB29" s="115"/>
      <c r="EC29" s="115"/>
      <c r="ED29" s="115"/>
      <c r="EE29" s="144"/>
      <c r="EF29" s="115"/>
      <c r="EG29" s="115"/>
      <c r="EH29" s="115"/>
      <c r="EI29" s="115"/>
      <c r="EJ29" s="144"/>
      <c r="EK29" s="115"/>
      <c r="EL29" s="115"/>
      <c r="EM29" s="115"/>
      <c r="EN29" s="115"/>
      <c r="EO29" s="144"/>
      <c r="EP29" s="115"/>
      <c r="EQ29" s="115"/>
      <c r="ER29" s="115"/>
      <c r="ES29" s="115"/>
      <c r="ET29" s="144" t="s">
        <v>373</v>
      </c>
      <c r="EU29" s="115">
        <v>70</v>
      </c>
      <c r="EV29" s="115"/>
      <c r="EW29" s="115"/>
      <c r="EX29" s="115"/>
      <c r="EY29" s="144"/>
      <c r="EZ29" s="115"/>
      <c r="FA29" s="115"/>
      <c r="FB29" s="115"/>
      <c r="FC29" s="115"/>
      <c r="FD29" s="144" t="s">
        <v>373</v>
      </c>
      <c r="FE29" s="115">
        <v>70</v>
      </c>
      <c r="FF29" s="115"/>
      <c r="FG29" s="115"/>
      <c r="FH29" s="115"/>
      <c r="FI29" s="195"/>
      <c r="FJ29" s="196"/>
      <c r="FK29" s="196"/>
      <c r="FL29" s="196"/>
      <c r="FM29" s="196"/>
    </row>
    <row r="30" spans="1:169" ht="14.25" x14ac:dyDescent="0.2">
      <c r="A30" s="61" t="s">
        <v>72</v>
      </c>
      <c r="B30" s="160" t="s">
        <v>264</v>
      </c>
      <c r="C30" s="172">
        <f>VLOOKUP(B30,'PRESENZE ALLENAMENTI'!$D$4:$F$38,3,0)</f>
        <v>34</v>
      </c>
      <c r="D30" s="173">
        <f t="shared" ref="D30:D33" si="57">E30/C30</f>
        <v>29.117647058823529</v>
      </c>
      <c r="E30" s="173">
        <f t="shared" si="4"/>
        <v>990</v>
      </c>
      <c r="F30" s="173">
        <f t="shared" si="1"/>
        <v>58.235294117647058</v>
      </c>
      <c r="G30" s="172">
        <f t="shared" si="6"/>
        <v>14</v>
      </c>
      <c r="H30" s="172">
        <f t="shared" si="2"/>
        <v>3</v>
      </c>
      <c r="I30" s="172">
        <f t="shared" si="3"/>
        <v>0</v>
      </c>
      <c r="J30" s="172"/>
      <c r="K30" s="173">
        <f t="shared" si="7"/>
        <v>10</v>
      </c>
      <c r="L30" s="174">
        <f t="shared" si="55"/>
        <v>1</v>
      </c>
      <c r="M30" s="174">
        <f t="shared" si="8"/>
        <v>0</v>
      </c>
      <c r="N30" s="172">
        <f t="shared" si="56"/>
        <v>0</v>
      </c>
      <c r="O30" s="141"/>
      <c r="P30" s="141"/>
      <c r="Q30" s="12"/>
      <c r="R30" s="12"/>
      <c r="S30" s="12"/>
      <c r="T30" s="157" t="s">
        <v>517</v>
      </c>
      <c r="U30" s="12"/>
      <c r="V30" s="115"/>
      <c r="W30" s="115"/>
      <c r="X30" s="115"/>
      <c r="Y30" s="157"/>
      <c r="Z30" s="12"/>
      <c r="AA30" s="12"/>
      <c r="AB30" s="12"/>
      <c r="AC30" s="12"/>
      <c r="AD30" s="144" t="s">
        <v>373</v>
      </c>
      <c r="AE30" s="115">
        <v>70</v>
      </c>
      <c r="AF30" s="115"/>
      <c r="AG30" s="115"/>
      <c r="AH30" s="115"/>
      <c r="AI30" s="144" t="s">
        <v>373</v>
      </c>
      <c r="AJ30" s="115">
        <v>55</v>
      </c>
      <c r="AK30" s="115"/>
      <c r="AL30" s="115"/>
      <c r="AM30" s="115">
        <v>2</v>
      </c>
      <c r="AN30" s="144" t="s">
        <v>373</v>
      </c>
      <c r="AO30" s="115">
        <v>70</v>
      </c>
      <c r="AP30" s="115"/>
      <c r="AQ30" s="115"/>
      <c r="AR30" s="115">
        <v>1</v>
      </c>
      <c r="AS30" s="144"/>
      <c r="AT30" s="115"/>
      <c r="AU30" s="115"/>
      <c r="AV30" s="115"/>
      <c r="AW30" s="115"/>
      <c r="AX30" s="13"/>
      <c r="AY30" s="12"/>
      <c r="AZ30" s="12"/>
      <c r="BA30" s="12"/>
      <c r="BB30" s="12"/>
      <c r="BC30" s="144" t="s">
        <v>378</v>
      </c>
      <c r="BD30" s="115">
        <v>20</v>
      </c>
      <c r="BE30" s="115"/>
      <c r="BF30" s="115"/>
      <c r="BG30" s="115"/>
      <c r="BH30" s="144" t="s">
        <v>373</v>
      </c>
      <c r="BI30" s="115">
        <v>70</v>
      </c>
      <c r="BJ30" s="115"/>
      <c r="BK30" s="115"/>
      <c r="BL30" s="115"/>
      <c r="BM30" s="144" t="s">
        <v>373</v>
      </c>
      <c r="BN30" s="115">
        <v>70</v>
      </c>
      <c r="BO30" s="115"/>
      <c r="BP30" s="115"/>
      <c r="BQ30" s="115">
        <v>1</v>
      </c>
      <c r="BR30" s="144" t="s">
        <v>517</v>
      </c>
      <c r="BS30" s="115"/>
      <c r="BT30" s="115"/>
      <c r="BU30" s="115"/>
      <c r="BV30" s="115">
        <v>1</v>
      </c>
      <c r="BW30" s="144"/>
      <c r="BX30" s="115"/>
      <c r="BY30" s="115"/>
      <c r="BZ30" s="115"/>
      <c r="CA30" s="115"/>
      <c r="CB30" s="144" t="s">
        <v>373</v>
      </c>
      <c r="CC30" s="115">
        <v>35</v>
      </c>
      <c r="CD30" s="115"/>
      <c r="CE30" s="115"/>
      <c r="CF30" s="115">
        <v>1</v>
      </c>
      <c r="CG30" s="144" t="s">
        <v>373</v>
      </c>
      <c r="CH30" s="115">
        <v>70</v>
      </c>
      <c r="CI30" s="115"/>
      <c r="CJ30" s="115"/>
      <c r="CK30" s="115"/>
      <c r="CL30" s="144" t="s">
        <v>373</v>
      </c>
      <c r="CM30" s="115">
        <v>70</v>
      </c>
      <c r="CN30" s="115"/>
      <c r="CO30" s="115"/>
      <c r="CP30" s="115">
        <v>1</v>
      </c>
      <c r="CQ30" s="144"/>
      <c r="CR30" s="115"/>
      <c r="CS30" s="115"/>
      <c r="CT30" s="115"/>
      <c r="CU30" s="115"/>
      <c r="CV30" s="144"/>
      <c r="CW30" s="115"/>
      <c r="CX30" s="115"/>
      <c r="CY30" s="115"/>
      <c r="CZ30" s="115"/>
      <c r="DA30" s="144"/>
      <c r="DB30" s="115"/>
      <c r="DC30" s="115"/>
      <c r="DD30" s="115"/>
      <c r="DE30" s="115"/>
      <c r="DF30" s="144"/>
      <c r="DG30" s="115"/>
      <c r="DH30" s="115"/>
      <c r="DI30" s="115"/>
      <c r="DJ30" s="115"/>
      <c r="DK30" s="144"/>
      <c r="DL30" s="115"/>
      <c r="DM30" s="115"/>
      <c r="DN30" s="115"/>
      <c r="DO30" s="115"/>
      <c r="DP30" s="144" t="s">
        <v>378</v>
      </c>
      <c r="DQ30" s="115">
        <v>10</v>
      </c>
      <c r="DR30" s="115" t="s">
        <v>72</v>
      </c>
      <c r="DS30" s="115"/>
      <c r="DT30" s="115"/>
      <c r="DU30" s="144" t="s">
        <v>378</v>
      </c>
      <c r="DV30" s="115">
        <v>30</v>
      </c>
      <c r="DW30" s="115"/>
      <c r="DX30" s="115"/>
      <c r="DY30" s="115"/>
      <c r="DZ30" s="144" t="s">
        <v>373</v>
      </c>
      <c r="EA30" s="115">
        <v>70</v>
      </c>
      <c r="EB30" s="115"/>
      <c r="EC30" s="115"/>
      <c r="ED30" s="115"/>
      <c r="EE30" s="144" t="s">
        <v>373</v>
      </c>
      <c r="EF30" s="115">
        <v>70</v>
      </c>
      <c r="EG30" s="115"/>
      <c r="EH30" s="115"/>
      <c r="EI30" s="115"/>
      <c r="EJ30" s="144" t="s">
        <v>373</v>
      </c>
      <c r="EK30" s="115">
        <v>65</v>
      </c>
      <c r="EL30" s="115"/>
      <c r="EM30" s="115"/>
      <c r="EN30" s="115">
        <v>1</v>
      </c>
      <c r="EO30" s="144"/>
      <c r="EP30" s="115"/>
      <c r="EQ30" s="115"/>
      <c r="ER30" s="115"/>
      <c r="ES30" s="115"/>
      <c r="ET30" s="144" t="s">
        <v>373</v>
      </c>
      <c r="EU30" s="115">
        <v>65</v>
      </c>
      <c r="EV30" s="115"/>
      <c r="EW30" s="115"/>
      <c r="EX30" s="115">
        <v>1</v>
      </c>
      <c r="EY30" s="144" t="s">
        <v>373</v>
      </c>
      <c r="EZ30" s="115">
        <v>80</v>
      </c>
      <c r="FA30" s="115"/>
      <c r="FB30" s="115"/>
      <c r="FC30" s="115"/>
      <c r="FD30" s="144" t="s">
        <v>373</v>
      </c>
      <c r="FE30" s="115">
        <v>70</v>
      </c>
      <c r="FF30" s="115"/>
      <c r="FG30" s="115"/>
      <c r="FH30" s="115">
        <v>1</v>
      </c>
      <c r="FI30" s="195"/>
      <c r="FJ30" s="196"/>
      <c r="FK30" s="196"/>
      <c r="FL30" s="196"/>
      <c r="FM30" s="196"/>
    </row>
    <row r="31" spans="1:169" ht="14.25" x14ac:dyDescent="0.2">
      <c r="A31" s="60" t="s">
        <v>72</v>
      </c>
      <c r="B31" s="161" t="s">
        <v>47</v>
      </c>
      <c r="C31" s="172">
        <f>VLOOKUP(B31,'PRESENZE ALLENAMENTI'!$D$4:$F$38,3,0)</f>
        <v>22</v>
      </c>
      <c r="D31" s="173">
        <f t="shared" si="57"/>
        <v>40.909090909090907</v>
      </c>
      <c r="E31" s="173">
        <f t="shared" si="4"/>
        <v>900</v>
      </c>
      <c r="F31" s="173">
        <f t="shared" si="1"/>
        <v>42.857142857142854</v>
      </c>
      <c r="G31" s="172">
        <f t="shared" si="6"/>
        <v>13</v>
      </c>
      <c r="H31" s="172">
        <f t="shared" si="2"/>
        <v>8</v>
      </c>
      <c r="I31" s="172">
        <f t="shared" si="3"/>
        <v>0</v>
      </c>
      <c r="J31" s="172"/>
      <c r="K31" s="173">
        <f>AH31+AM31+AR31+AW31+BB31+BL31+BQ31+BG31+BV31+CA31+CF31+CK31+CP31+CU31+CZ31+DE31+DJ31+DO31+DT31+DY31+ED31+EI31+EX31+FC31+FH31+FM31+EN31+AC31+X31+ES31</f>
        <v>12</v>
      </c>
      <c r="L31" s="174">
        <f t="shared" ref="L31:L32" si="58">COUNTIF(T31:FM31,"A")</f>
        <v>0</v>
      </c>
      <c r="M31" s="174">
        <f t="shared" si="8"/>
        <v>0</v>
      </c>
      <c r="N31" s="172">
        <f t="shared" ref="N31:N32" si="59">COUNTIF(T31:FM31,"e")</f>
        <v>0</v>
      </c>
      <c r="O31" s="141"/>
      <c r="P31" s="141"/>
      <c r="Q31" s="12"/>
      <c r="R31" s="12"/>
      <c r="S31" s="12"/>
      <c r="T31" s="157" t="s">
        <v>517</v>
      </c>
      <c r="U31" s="12"/>
      <c r="V31" s="115"/>
      <c r="W31" s="115"/>
      <c r="X31" s="115">
        <v>2</v>
      </c>
      <c r="Y31" s="157" t="s">
        <v>517</v>
      </c>
      <c r="Z31" s="12"/>
      <c r="AA31" s="12"/>
      <c r="AB31" s="12"/>
      <c r="AC31" s="12">
        <v>2</v>
      </c>
      <c r="AD31" s="144" t="s">
        <v>373</v>
      </c>
      <c r="AE31" s="115">
        <v>65</v>
      </c>
      <c r="AF31" s="115"/>
      <c r="AG31" s="115"/>
      <c r="AH31" s="115">
        <v>2</v>
      </c>
      <c r="AI31" s="144" t="s">
        <v>373</v>
      </c>
      <c r="AJ31" s="115">
        <v>45</v>
      </c>
      <c r="AK31" s="115"/>
      <c r="AL31" s="115"/>
      <c r="AM31" s="115">
        <v>1</v>
      </c>
      <c r="AN31" s="144" t="s">
        <v>373</v>
      </c>
      <c r="AO31" s="115">
        <v>35</v>
      </c>
      <c r="AP31" s="115"/>
      <c r="AQ31" s="115"/>
      <c r="AR31" s="115"/>
      <c r="AS31" s="157" t="s">
        <v>373</v>
      </c>
      <c r="AT31" s="12">
        <v>60</v>
      </c>
      <c r="AU31" s="12"/>
      <c r="AV31" s="12"/>
      <c r="AW31" s="12"/>
      <c r="AX31" s="13" t="s">
        <v>373</v>
      </c>
      <c r="AY31" s="12">
        <v>70</v>
      </c>
      <c r="AZ31" s="12"/>
      <c r="BA31" s="12"/>
      <c r="BB31" s="12">
        <v>2</v>
      </c>
      <c r="BC31" s="144" t="s">
        <v>373</v>
      </c>
      <c r="BD31" s="115">
        <v>55</v>
      </c>
      <c r="BE31" s="115"/>
      <c r="BF31" s="115"/>
      <c r="BG31" s="115"/>
      <c r="BH31" s="157" t="s">
        <v>378</v>
      </c>
      <c r="BI31" s="12">
        <v>20</v>
      </c>
      <c r="BJ31" s="12"/>
      <c r="BK31" s="12"/>
      <c r="BL31" s="12"/>
      <c r="BM31" s="157" t="s">
        <v>373</v>
      </c>
      <c r="BN31" s="12">
        <v>35</v>
      </c>
      <c r="BO31" s="12"/>
      <c r="BP31" s="12"/>
      <c r="BQ31" s="12"/>
      <c r="BR31" s="144" t="s">
        <v>517</v>
      </c>
      <c r="BS31" s="12"/>
      <c r="BT31" s="12"/>
      <c r="BU31" s="12"/>
      <c r="BV31" s="12">
        <v>1</v>
      </c>
      <c r="BW31" s="157" t="s">
        <v>517</v>
      </c>
      <c r="BX31" s="12"/>
      <c r="BY31" s="12"/>
      <c r="BZ31" s="12"/>
      <c r="CA31" s="12"/>
      <c r="CB31" s="157" t="s">
        <v>378</v>
      </c>
      <c r="CC31" s="12">
        <v>30</v>
      </c>
      <c r="CD31" s="12"/>
      <c r="CE31" s="12"/>
      <c r="CF31" s="12"/>
      <c r="CG31" s="157" t="s">
        <v>373</v>
      </c>
      <c r="CH31" s="12">
        <v>55</v>
      </c>
      <c r="CI31" s="12"/>
      <c r="CJ31" s="12"/>
      <c r="CK31" s="12"/>
      <c r="CL31" s="157" t="s">
        <v>373</v>
      </c>
      <c r="CM31" s="12">
        <v>55</v>
      </c>
      <c r="CN31" s="12"/>
      <c r="CO31" s="12"/>
      <c r="CP31" s="12"/>
      <c r="CQ31" s="157" t="s">
        <v>373</v>
      </c>
      <c r="CR31" s="12">
        <v>60</v>
      </c>
      <c r="CS31" s="12"/>
      <c r="CT31" s="12"/>
      <c r="CU31" s="12"/>
      <c r="CV31" s="157"/>
      <c r="CW31" s="12"/>
      <c r="CX31" s="12"/>
      <c r="CY31" s="12"/>
      <c r="CZ31" s="12"/>
      <c r="DA31" s="157" t="s">
        <v>378</v>
      </c>
      <c r="DB31" s="12">
        <v>25</v>
      </c>
      <c r="DC31" s="12"/>
      <c r="DD31" s="12"/>
      <c r="DE31" s="12"/>
      <c r="DF31" s="157" t="s">
        <v>378</v>
      </c>
      <c r="DG31" s="12">
        <v>15</v>
      </c>
      <c r="DH31" s="12"/>
      <c r="DI31" s="12"/>
      <c r="DJ31" s="12">
        <v>1</v>
      </c>
      <c r="DK31" s="157" t="s">
        <v>373</v>
      </c>
      <c r="DL31" s="12">
        <v>70</v>
      </c>
      <c r="DM31" s="12"/>
      <c r="DN31" s="12"/>
      <c r="DO31" s="12">
        <v>1</v>
      </c>
      <c r="DP31" s="157"/>
      <c r="DQ31" s="12"/>
      <c r="DR31" s="12"/>
      <c r="DS31" s="12"/>
      <c r="DT31" s="12"/>
      <c r="DU31" s="157" t="s">
        <v>373</v>
      </c>
      <c r="DV31" s="12">
        <v>45</v>
      </c>
      <c r="DW31" s="12"/>
      <c r="DX31" s="12"/>
      <c r="DY31" s="12"/>
      <c r="DZ31" s="157" t="s">
        <v>378</v>
      </c>
      <c r="EA31" s="12">
        <v>35</v>
      </c>
      <c r="EB31" s="12"/>
      <c r="EC31" s="12"/>
      <c r="ED31" s="12"/>
      <c r="EE31" s="157" t="s">
        <v>373</v>
      </c>
      <c r="EF31" s="12">
        <v>55</v>
      </c>
      <c r="EG31" s="12"/>
      <c r="EH31" s="12"/>
      <c r="EI31" s="12"/>
      <c r="EJ31" s="157" t="s">
        <v>378</v>
      </c>
      <c r="EK31" s="12">
        <v>35</v>
      </c>
      <c r="EL31" s="12"/>
      <c r="EM31" s="12"/>
      <c r="EN31" s="12"/>
      <c r="EO31" s="144"/>
      <c r="EP31" s="12"/>
      <c r="EQ31" s="12"/>
      <c r="ER31" s="12"/>
      <c r="ES31" s="12"/>
      <c r="ET31" s="157" t="s">
        <v>378</v>
      </c>
      <c r="EU31" s="12">
        <v>5</v>
      </c>
      <c r="EV31" s="12"/>
      <c r="EW31" s="12"/>
      <c r="EX31" s="12"/>
      <c r="EY31" s="157" t="s">
        <v>378</v>
      </c>
      <c r="EZ31" s="12">
        <v>30</v>
      </c>
      <c r="FA31" s="12"/>
      <c r="FB31" s="12"/>
      <c r="FC31" s="12"/>
      <c r="FD31" s="157"/>
      <c r="FE31" s="12"/>
      <c r="FF31" s="12"/>
      <c r="FG31" s="12"/>
      <c r="FH31" s="12"/>
      <c r="FI31" s="197"/>
      <c r="FJ31" s="198"/>
      <c r="FK31" s="198"/>
      <c r="FL31" s="198"/>
      <c r="FM31" s="198"/>
    </row>
    <row r="32" spans="1:169" ht="14.25" x14ac:dyDescent="0.2">
      <c r="A32" s="60" t="s">
        <v>72</v>
      </c>
      <c r="B32" s="161" t="s">
        <v>48</v>
      </c>
      <c r="C32" s="172">
        <f>VLOOKUP(B32,'PRESENZE ALLENAMENTI'!$D$4:$F$38,3,0)</f>
        <v>12</v>
      </c>
      <c r="D32" s="173">
        <f t="shared" si="57"/>
        <v>17.5</v>
      </c>
      <c r="E32" s="173">
        <f t="shared" si="4"/>
        <v>210</v>
      </c>
      <c r="F32" s="173">
        <f t="shared" si="1"/>
        <v>35</v>
      </c>
      <c r="G32" s="172">
        <f t="shared" si="6"/>
        <v>2</v>
      </c>
      <c r="H32" s="172">
        <f t="shared" si="2"/>
        <v>4</v>
      </c>
      <c r="I32" s="172">
        <f t="shared" si="3"/>
        <v>0</v>
      </c>
      <c r="J32" s="172"/>
      <c r="K32" s="173">
        <f t="shared" si="7"/>
        <v>0</v>
      </c>
      <c r="L32" s="174">
        <f t="shared" si="58"/>
        <v>1</v>
      </c>
      <c r="M32" s="174">
        <f t="shared" si="8"/>
        <v>0</v>
      </c>
      <c r="N32" s="172">
        <f t="shared" si="59"/>
        <v>0</v>
      </c>
      <c r="O32" s="141"/>
      <c r="P32" s="141"/>
      <c r="Q32" s="12"/>
      <c r="R32" s="12"/>
      <c r="S32" s="12"/>
      <c r="T32" s="157" t="s">
        <v>517</v>
      </c>
      <c r="U32" s="12"/>
      <c r="V32" s="115"/>
      <c r="W32" s="115"/>
      <c r="X32" s="115"/>
      <c r="Y32" s="157" t="s">
        <v>517</v>
      </c>
      <c r="Z32" s="12"/>
      <c r="AA32" s="12"/>
      <c r="AB32" s="12"/>
      <c r="AC32" s="12"/>
      <c r="AD32" s="144" t="s">
        <v>378</v>
      </c>
      <c r="AE32" s="115">
        <v>30</v>
      </c>
      <c r="AF32" s="115"/>
      <c r="AG32" s="115"/>
      <c r="AH32" s="115"/>
      <c r="AI32" s="144" t="s">
        <v>378</v>
      </c>
      <c r="AJ32" s="115">
        <v>25</v>
      </c>
      <c r="AK32" s="115" t="s">
        <v>72</v>
      </c>
      <c r="AL32" s="115"/>
      <c r="AM32" s="115"/>
      <c r="AN32" s="144"/>
      <c r="AO32" s="115"/>
      <c r="AP32" s="115"/>
      <c r="AQ32" s="115"/>
      <c r="AR32" s="115"/>
      <c r="AS32" s="144" t="s">
        <v>373</v>
      </c>
      <c r="AT32" s="115">
        <v>70</v>
      </c>
      <c r="AU32" s="115"/>
      <c r="AV32" s="115"/>
      <c r="AW32" s="115"/>
      <c r="AX32" s="13" t="s">
        <v>373</v>
      </c>
      <c r="AY32" s="12">
        <v>50</v>
      </c>
      <c r="AZ32" s="12"/>
      <c r="BA32" s="12"/>
      <c r="BB32" s="12"/>
      <c r="BC32" s="144"/>
      <c r="BD32" s="115"/>
      <c r="BE32" s="115"/>
      <c r="BF32" s="115"/>
      <c r="BG32" s="115"/>
      <c r="BH32" s="144"/>
      <c r="BI32" s="115"/>
      <c r="BJ32" s="115"/>
      <c r="BK32" s="115"/>
      <c r="BL32" s="115"/>
      <c r="BM32" s="144"/>
      <c r="BN32" s="115"/>
      <c r="BO32" s="115"/>
      <c r="BP32" s="115"/>
      <c r="BQ32" s="115"/>
      <c r="BR32" s="144"/>
      <c r="BS32" s="115"/>
      <c r="BT32" s="115"/>
      <c r="BU32" s="115"/>
      <c r="BV32" s="115"/>
      <c r="BW32" s="144"/>
      <c r="BX32" s="115"/>
      <c r="BY32" s="115"/>
      <c r="BZ32" s="115"/>
      <c r="CA32" s="115"/>
      <c r="CB32" s="144"/>
      <c r="CC32" s="115"/>
      <c r="CD32" s="115"/>
      <c r="CE32" s="115"/>
      <c r="CF32" s="115"/>
      <c r="CG32" s="144"/>
      <c r="CH32" s="115"/>
      <c r="CI32" s="115"/>
      <c r="CJ32" s="115"/>
      <c r="CK32" s="115"/>
      <c r="CL32" s="144"/>
      <c r="CM32" s="115"/>
      <c r="CN32" s="115"/>
      <c r="CO32" s="115"/>
      <c r="CP32" s="115"/>
      <c r="CQ32" s="144"/>
      <c r="CR32" s="115"/>
      <c r="CS32" s="115"/>
      <c r="CT32" s="115"/>
      <c r="CU32" s="115"/>
      <c r="CV32" s="144"/>
      <c r="CW32" s="115"/>
      <c r="CX32" s="115"/>
      <c r="CY32" s="115"/>
      <c r="CZ32" s="115"/>
      <c r="DA32" s="144"/>
      <c r="DB32" s="115"/>
      <c r="DC32" s="115"/>
      <c r="DD32" s="115"/>
      <c r="DE32" s="115"/>
      <c r="DF32" s="144"/>
      <c r="DG32" s="115"/>
      <c r="DH32" s="115"/>
      <c r="DI32" s="115"/>
      <c r="DJ32" s="115"/>
      <c r="DK32" s="144" t="s">
        <v>378</v>
      </c>
      <c r="DL32" s="115">
        <v>10</v>
      </c>
      <c r="DM32" s="115"/>
      <c r="DN32" s="115"/>
      <c r="DO32" s="115"/>
      <c r="DP32" s="144" t="s">
        <v>378</v>
      </c>
      <c r="DQ32" s="115">
        <v>25</v>
      </c>
      <c r="DR32" s="115"/>
      <c r="DS32" s="115"/>
      <c r="DT32" s="115"/>
      <c r="DU32" s="144"/>
      <c r="DV32" s="115"/>
      <c r="DW32" s="115"/>
      <c r="DX32" s="115"/>
      <c r="DY32" s="115"/>
      <c r="DZ32" s="144"/>
      <c r="EA32" s="115"/>
      <c r="EB32" s="115"/>
      <c r="EC32" s="115"/>
      <c r="ED32" s="115"/>
      <c r="EE32" s="144"/>
      <c r="EF32" s="115"/>
      <c r="EG32" s="115"/>
      <c r="EH32" s="115"/>
      <c r="EI32" s="115"/>
      <c r="EJ32" s="144"/>
      <c r="EK32" s="115"/>
      <c r="EL32" s="115"/>
      <c r="EM32" s="115"/>
      <c r="EN32" s="115"/>
      <c r="EO32" s="144"/>
      <c r="EP32" s="115"/>
      <c r="EQ32" s="115"/>
      <c r="ER32" s="115"/>
      <c r="ES32" s="115"/>
      <c r="ET32" s="144"/>
      <c r="EU32" s="115"/>
      <c r="EV32" s="115"/>
      <c r="EW32" s="115"/>
      <c r="EX32" s="115"/>
      <c r="EY32" s="144"/>
      <c r="EZ32" s="115"/>
      <c r="FA32" s="115"/>
      <c r="FB32" s="115"/>
      <c r="FC32" s="115"/>
      <c r="FD32" s="144"/>
      <c r="FE32" s="115"/>
      <c r="FF32" s="115"/>
      <c r="FG32" s="115"/>
      <c r="FH32" s="115"/>
      <c r="FI32" s="195"/>
      <c r="FJ32" s="196"/>
      <c r="FK32" s="196"/>
      <c r="FL32" s="196"/>
      <c r="FM32" s="196"/>
    </row>
    <row r="33" spans="1:249" ht="14.25" x14ac:dyDescent="0.2">
      <c r="A33" s="60" t="s">
        <v>72</v>
      </c>
      <c r="B33" s="161" t="s">
        <v>49</v>
      </c>
      <c r="C33" s="172">
        <f>VLOOKUP(B33,'PRESENZE ALLENAMENTI'!$D$4:$F$38,3,0)</f>
        <v>25</v>
      </c>
      <c r="D33" s="173">
        <f t="shared" si="57"/>
        <v>32.6</v>
      </c>
      <c r="E33" s="173">
        <f t="shared" si="4"/>
        <v>815</v>
      </c>
      <c r="F33" s="173">
        <f t="shared" si="1"/>
        <v>45.277777777777779</v>
      </c>
      <c r="G33" s="172">
        <f t="shared" si="6"/>
        <v>13</v>
      </c>
      <c r="H33" s="172">
        <f t="shared" si="2"/>
        <v>5</v>
      </c>
      <c r="I33" s="172">
        <f t="shared" si="3"/>
        <v>0</v>
      </c>
      <c r="J33" s="172"/>
      <c r="K33" s="173">
        <f t="shared" si="7"/>
        <v>3</v>
      </c>
      <c r="L33" s="174">
        <f>COUNTIF(T33:FM33,"A")</f>
        <v>0</v>
      </c>
      <c r="M33" s="174">
        <f t="shared" si="8"/>
        <v>0</v>
      </c>
      <c r="N33" s="172">
        <f>COUNTIF(T33:FM33,"e")</f>
        <v>0</v>
      </c>
      <c r="O33" s="141"/>
      <c r="P33" s="141"/>
      <c r="Q33" s="12"/>
      <c r="R33" s="12"/>
      <c r="S33" s="12"/>
      <c r="T33" s="13" t="s">
        <v>517</v>
      </c>
      <c r="U33" s="12"/>
      <c r="V33" s="115"/>
      <c r="W33" s="115"/>
      <c r="X33" s="115"/>
      <c r="Y33" s="157" t="s">
        <v>517</v>
      </c>
      <c r="Z33" s="12"/>
      <c r="AA33" s="12"/>
      <c r="AB33" s="12"/>
      <c r="AC33" s="12"/>
      <c r="AD33" s="144"/>
      <c r="AE33" s="115"/>
      <c r="AF33" s="115"/>
      <c r="AG33" s="115"/>
      <c r="AH33" s="115"/>
      <c r="AI33" s="144"/>
      <c r="AJ33" s="115"/>
      <c r="AK33" s="115"/>
      <c r="AL33" s="115"/>
      <c r="AM33" s="115"/>
      <c r="AN33" s="144"/>
      <c r="AO33" s="115"/>
      <c r="AP33" s="115"/>
      <c r="AQ33" s="115"/>
      <c r="AR33" s="115"/>
      <c r="AS33" s="157"/>
      <c r="AT33" s="12"/>
      <c r="AU33" s="12"/>
      <c r="AV33" s="12"/>
      <c r="AW33" s="12"/>
      <c r="AX33" s="13" t="s">
        <v>378</v>
      </c>
      <c r="AY33" s="12">
        <v>30</v>
      </c>
      <c r="AZ33" s="12"/>
      <c r="BA33" s="12"/>
      <c r="BB33" s="12"/>
      <c r="BC33" s="13" t="s">
        <v>373</v>
      </c>
      <c r="BD33" s="12">
        <v>45</v>
      </c>
      <c r="BE33" s="12"/>
      <c r="BF33" s="12"/>
      <c r="BG33" s="12"/>
      <c r="BH33" s="157" t="s">
        <v>378</v>
      </c>
      <c r="BI33" s="12">
        <v>10</v>
      </c>
      <c r="BJ33" s="12"/>
      <c r="BK33" s="12"/>
      <c r="BL33" s="12"/>
      <c r="BM33" s="157" t="s">
        <v>378</v>
      </c>
      <c r="BN33" s="12">
        <v>20</v>
      </c>
      <c r="BO33" s="12"/>
      <c r="BP33" s="12"/>
      <c r="BQ33" s="12"/>
      <c r="BR33" s="144" t="s">
        <v>517</v>
      </c>
      <c r="BS33" s="12"/>
      <c r="BT33" s="12"/>
      <c r="BU33" s="12"/>
      <c r="BV33" s="12"/>
      <c r="BW33" s="157" t="s">
        <v>517</v>
      </c>
      <c r="BX33" s="12"/>
      <c r="BY33" s="12"/>
      <c r="BZ33" s="12"/>
      <c r="CA33" s="12"/>
      <c r="CB33" s="157" t="s">
        <v>373</v>
      </c>
      <c r="CC33" s="12">
        <v>55</v>
      </c>
      <c r="CD33" s="12"/>
      <c r="CE33" s="12"/>
      <c r="CF33" s="12">
        <v>1</v>
      </c>
      <c r="CG33" s="157" t="s">
        <v>378</v>
      </c>
      <c r="CH33" s="12">
        <v>15</v>
      </c>
      <c r="CI33" s="12"/>
      <c r="CJ33" s="12"/>
      <c r="CK33" s="12"/>
      <c r="CL33" s="157" t="s">
        <v>373</v>
      </c>
      <c r="CM33" s="12">
        <v>45</v>
      </c>
      <c r="CN33" s="12"/>
      <c r="CO33" s="12"/>
      <c r="CP33" s="12"/>
      <c r="CQ33" s="157"/>
      <c r="CR33" s="12"/>
      <c r="CS33" s="12"/>
      <c r="CT33" s="12"/>
      <c r="CU33" s="12"/>
      <c r="CV33" s="157" t="s">
        <v>373</v>
      </c>
      <c r="CW33" s="12">
        <v>60</v>
      </c>
      <c r="CX33" s="12"/>
      <c r="CY33" s="12"/>
      <c r="CZ33" s="12"/>
      <c r="DA33" s="157" t="s">
        <v>373</v>
      </c>
      <c r="DB33" s="12">
        <v>70</v>
      </c>
      <c r="DC33" s="12"/>
      <c r="DD33" s="12"/>
      <c r="DE33" s="12">
        <v>1</v>
      </c>
      <c r="DF33" s="157" t="s">
        <v>373</v>
      </c>
      <c r="DG33" s="12">
        <v>55</v>
      </c>
      <c r="DH33" s="12"/>
      <c r="DI33" s="12"/>
      <c r="DJ33" s="12"/>
      <c r="DK33" s="157" t="s">
        <v>373</v>
      </c>
      <c r="DL33" s="12">
        <v>70</v>
      </c>
      <c r="DM33" s="12"/>
      <c r="DN33" s="12"/>
      <c r="DO33" s="12"/>
      <c r="DP33" s="157"/>
      <c r="DQ33" s="12"/>
      <c r="DR33" s="12"/>
      <c r="DS33" s="12"/>
      <c r="DT33" s="12"/>
      <c r="DU33" s="157" t="s">
        <v>373</v>
      </c>
      <c r="DV33" s="12">
        <v>70</v>
      </c>
      <c r="DW33" s="12"/>
      <c r="DX33" s="12"/>
      <c r="DY33" s="12">
        <v>1</v>
      </c>
      <c r="DZ33" s="157" t="s">
        <v>373</v>
      </c>
      <c r="EA33" s="12">
        <v>35</v>
      </c>
      <c r="EB33" s="12"/>
      <c r="EC33" s="12"/>
      <c r="ED33" s="12"/>
      <c r="EE33" s="157" t="s">
        <v>378</v>
      </c>
      <c r="EF33" s="12">
        <v>20</v>
      </c>
      <c r="EG33" s="12"/>
      <c r="EH33" s="12"/>
      <c r="EI33" s="12"/>
      <c r="EJ33" s="157" t="s">
        <v>373</v>
      </c>
      <c r="EK33" s="12">
        <v>40</v>
      </c>
      <c r="EL33" s="12"/>
      <c r="EM33" s="12"/>
      <c r="EN33" s="12"/>
      <c r="EO33" s="157" t="s">
        <v>517</v>
      </c>
      <c r="EP33" s="12"/>
      <c r="EQ33" s="12"/>
      <c r="ER33" s="12"/>
      <c r="ES33" s="12"/>
      <c r="ET33" s="157" t="s">
        <v>373</v>
      </c>
      <c r="EU33" s="12">
        <v>55</v>
      </c>
      <c r="EV33" s="12"/>
      <c r="EW33" s="12"/>
      <c r="EX33" s="12"/>
      <c r="EY33" s="157" t="s">
        <v>373</v>
      </c>
      <c r="EZ33" s="12">
        <v>55</v>
      </c>
      <c r="FA33" s="12"/>
      <c r="FB33" s="12"/>
      <c r="FC33" s="12"/>
      <c r="FD33" s="157" t="s">
        <v>373</v>
      </c>
      <c r="FE33" s="12">
        <v>65</v>
      </c>
      <c r="FF33" s="12"/>
      <c r="FG33" s="12"/>
      <c r="FH33" s="12"/>
      <c r="FI33" s="197"/>
      <c r="FJ33" s="198"/>
      <c r="FK33" s="198"/>
      <c r="FL33" s="198"/>
      <c r="FM33" s="198"/>
    </row>
    <row r="34" spans="1:249" ht="14.25" x14ac:dyDescent="0.2">
      <c r="A34" s="60" t="s">
        <v>72</v>
      </c>
      <c r="B34" s="161" t="s">
        <v>1</v>
      </c>
      <c r="C34" s="172">
        <f>VLOOKUP(B34,'PRESENZE ALLENAMENTI'!$D$4:$F$38,3,0)</f>
        <v>39</v>
      </c>
      <c r="D34" s="173">
        <f>E34/C34</f>
        <v>21.153846153846153</v>
      </c>
      <c r="E34" s="173">
        <f t="shared" si="4"/>
        <v>825</v>
      </c>
      <c r="F34" s="173">
        <f t="shared" si="1"/>
        <v>43.421052631578945</v>
      </c>
      <c r="G34" s="172">
        <f t="shared" si="6"/>
        <v>11</v>
      </c>
      <c r="H34" s="172">
        <f t="shared" si="2"/>
        <v>8</v>
      </c>
      <c r="I34" s="172">
        <f t="shared" si="3"/>
        <v>1</v>
      </c>
      <c r="J34" s="172"/>
      <c r="K34" s="173">
        <f t="shared" si="7"/>
        <v>3</v>
      </c>
      <c r="L34" s="174">
        <f>COUNTIF(T34:FM34,"A")</f>
        <v>1</v>
      </c>
      <c r="M34" s="174">
        <f t="shared" si="8"/>
        <v>0</v>
      </c>
      <c r="N34" s="172">
        <f>COUNTIF(T34:FM34,"e")</f>
        <v>0</v>
      </c>
      <c r="O34" s="13"/>
      <c r="P34" s="12"/>
      <c r="Q34" s="12"/>
      <c r="R34" s="12"/>
      <c r="S34" s="12"/>
      <c r="T34" s="144"/>
      <c r="U34" s="115"/>
      <c r="V34" s="115"/>
      <c r="W34" s="115"/>
      <c r="X34" s="115"/>
      <c r="Y34" s="13"/>
      <c r="Z34" s="12"/>
      <c r="AA34" s="12"/>
      <c r="AB34" s="12"/>
      <c r="AC34" s="12"/>
      <c r="AD34" s="13"/>
      <c r="AE34" s="12"/>
      <c r="AF34" s="12"/>
      <c r="AG34" s="12"/>
      <c r="AH34" s="12"/>
      <c r="AI34" s="13"/>
      <c r="AJ34" s="12"/>
      <c r="AK34" s="12"/>
      <c r="AL34" s="12"/>
      <c r="AM34" s="12"/>
      <c r="AN34" s="13" t="s">
        <v>378</v>
      </c>
      <c r="AO34" s="12">
        <v>35</v>
      </c>
      <c r="AP34" s="12"/>
      <c r="AQ34" s="12"/>
      <c r="AR34" s="12"/>
      <c r="AS34" s="13" t="s">
        <v>373</v>
      </c>
      <c r="AT34" s="12">
        <v>50</v>
      </c>
      <c r="AU34" s="12"/>
      <c r="AV34" s="12"/>
      <c r="AW34" s="12"/>
      <c r="AX34" s="13" t="s">
        <v>373</v>
      </c>
      <c r="AY34" s="12">
        <v>40</v>
      </c>
      <c r="AZ34" s="12"/>
      <c r="BA34" s="12"/>
      <c r="BB34" s="12"/>
      <c r="BC34" s="13" t="s">
        <v>378</v>
      </c>
      <c r="BD34" s="12">
        <v>15</v>
      </c>
      <c r="BE34" s="12"/>
      <c r="BF34" s="12"/>
      <c r="BG34" s="12">
        <v>1</v>
      </c>
      <c r="BH34" s="13" t="s">
        <v>373</v>
      </c>
      <c r="BI34" s="12">
        <v>50</v>
      </c>
      <c r="BJ34" s="12"/>
      <c r="BK34" s="12"/>
      <c r="BL34" s="12"/>
      <c r="BM34" s="13" t="s">
        <v>378</v>
      </c>
      <c r="BN34" s="12">
        <v>35</v>
      </c>
      <c r="BO34" s="12"/>
      <c r="BP34" s="12"/>
      <c r="BQ34" s="12">
        <v>1</v>
      </c>
      <c r="BR34" s="144" t="s">
        <v>517</v>
      </c>
      <c r="BS34" s="12"/>
      <c r="BT34" s="12"/>
      <c r="BU34" s="12"/>
      <c r="BV34" s="12"/>
      <c r="BW34" s="13" t="s">
        <v>517</v>
      </c>
      <c r="BX34" s="12"/>
      <c r="BY34" s="12"/>
      <c r="BZ34" s="12"/>
      <c r="CA34" s="12"/>
      <c r="CB34" s="13" t="s">
        <v>378</v>
      </c>
      <c r="CC34" s="12">
        <v>35</v>
      </c>
      <c r="CD34" s="12"/>
      <c r="CE34" s="12"/>
      <c r="CF34" s="12"/>
      <c r="CG34" s="13" t="s">
        <v>373</v>
      </c>
      <c r="CH34" s="12">
        <v>45</v>
      </c>
      <c r="CI34" s="12"/>
      <c r="CJ34" s="12"/>
      <c r="CK34" s="12"/>
      <c r="CL34" s="13" t="s">
        <v>378</v>
      </c>
      <c r="CM34" s="12">
        <v>15</v>
      </c>
      <c r="CN34" s="12"/>
      <c r="CO34" s="12"/>
      <c r="CP34" s="12"/>
      <c r="CQ34" s="13" t="s">
        <v>373</v>
      </c>
      <c r="CR34" s="12">
        <v>50</v>
      </c>
      <c r="CS34" s="12"/>
      <c r="CT34" s="12"/>
      <c r="CU34" s="12"/>
      <c r="CV34" s="13" t="s">
        <v>373</v>
      </c>
      <c r="CW34" s="12">
        <v>65</v>
      </c>
      <c r="CX34" s="12"/>
      <c r="CY34" s="12"/>
      <c r="CZ34" s="12"/>
      <c r="DA34" s="13" t="s">
        <v>373</v>
      </c>
      <c r="DB34" s="12">
        <v>45</v>
      </c>
      <c r="DC34" s="12"/>
      <c r="DD34" s="12"/>
      <c r="DE34" s="12"/>
      <c r="DF34" s="13" t="s">
        <v>373</v>
      </c>
      <c r="DG34" s="12">
        <v>60</v>
      </c>
      <c r="DH34" s="12"/>
      <c r="DI34" s="12"/>
      <c r="DJ34" s="12"/>
      <c r="DK34" s="13"/>
      <c r="DL34" s="12"/>
      <c r="DM34" s="12"/>
      <c r="DN34" s="12"/>
      <c r="DO34" s="12"/>
      <c r="DP34" s="13" t="s">
        <v>373</v>
      </c>
      <c r="DQ34" s="12">
        <v>60</v>
      </c>
      <c r="DR34" s="12"/>
      <c r="DS34" s="12"/>
      <c r="DT34" s="12">
        <v>1</v>
      </c>
      <c r="DU34" s="13" t="s">
        <v>373</v>
      </c>
      <c r="DV34" s="12">
        <v>70</v>
      </c>
      <c r="DW34" s="115" t="s">
        <v>72</v>
      </c>
      <c r="DX34" s="12"/>
      <c r="DY34" s="12"/>
      <c r="DZ34" s="13" t="s">
        <v>373</v>
      </c>
      <c r="EA34" s="12">
        <v>50</v>
      </c>
      <c r="EB34" s="12"/>
      <c r="EC34" s="12"/>
      <c r="ED34" s="12"/>
      <c r="EE34" s="13" t="s">
        <v>378</v>
      </c>
      <c r="EF34" s="12">
        <v>30</v>
      </c>
      <c r="EG34" s="12"/>
      <c r="EH34" s="12"/>
      <c r="EI34" s="12"/>
      <c r="EJ34" s="13" t="s">
        <v>378</v>
      </c>
      <c r="EK34" s="12">
        <v>25</v>
      </c>
      <c r="EL34" s="12"/>
      <c r="EM34" s="12"/>
      <c r="EN34" s="12"/>
      <c r="EO34" s="13" t="s">
        <v>517</v>
      </c>
      <c r="EP34" s="12"/>
      <c r="EQ34" s="12"/>
      <c r="ER34" s="12"/>
      <c r="ES34" s="12"/>
      <c r="ET34" s="13" t="s">
        <v>378</v>
      </c>
      <c r="EU34" s="12">
        <v>15</v>
      </c>
      <c r="EV34" s="12"/>
      <c r="EW34" s="12"/>
      <c r="EX34" s="12"/>
      <c r="EY34" s="13" t="s">
        <v>659</v>
      </c>
      <c r="EZ34" s="12">
        <v>35</v>
      </c>
      <c r="FA34" s="12"/>
      <c r="FB34" s="12"/>
      <c r="FC34" s="12"/>
      <c r="FD34" s="13" t="s">
        <v>76</v>
      </c>
      <c r="FE34" s="12"/>
      <c r="FF34" s="12"/>
      <c r="FG34" s="12"/>
      <c r="FH34" s="12"/>
      <c r="FI34" s="199"/>
      <c r="FJ34" s="198"/>
      <c r="FK34" s="198"/>
      <c r="FL34" s="198"/>
      <c r="FM34" s="198"/>
    </row>
    <row r="35" spans="1:249" ht="15" customHeight="1" thickBot="1" x14ac:dyDescent="0.25">
      <c r="A35" s="11"/>
      <c r="B35" s="14"/>
      <c r="C35" s="11"/>
      <c r="E35" s="19"/>
      <c r="G35" s="11"/>
      <c r="H35" s="11"/>
      <c r="I35" s="11"/>
      <c r="J35" s="65" t="s">
        <v>78</v>
      </c>
      <c r="K35" s="20">
        <f>SUM(K9:K34)</f>
        <v>46</v>
      </c>
      <c r="L35" s="146"/>
      <c r="M35" s="146"/>
      <c r="N35" s="20" t="s">
        <v>56</v>
      </c>
      <c r="O35" s="24">
        <f>COUNTIF(O9:O34,"T")+COUNTIF(O9:O34,"S")+COUNTIF(O9:O34,"TS")+COUNTIF(O9:O34,"p")</f>
        <v>0</v>
      </c>
      <c r="P35" s="240" t="s">
        <v>41</v>
      </c>
      <c r="Q35" s="241"/>
      <c r="R35" s="241"/>
      <c r="S35" s="242"/>
      <c r="T35" s="24">
        <f>COUNTIF(T6:T34,"T")+COUNTIF(T9:T34,"S")+COUNTIF(T9:T34,"TS")+COUNTIF(T9:T34,"p")</f>
        <v>0</v>
      </c>
      <c r="U35" s="240" t="s">
        <v>41</v>
      </c>
      <c r="V35" s="241"/>
      <c r="W35" s="241"/>
      <c r="X35" s="242"/>
      <c r="Y35" s="24">
        <f>COUNTIF(Y6:Y34,"T")+COUNTIF(Y9:Y34,"S")+COUNTIF(Y9:Y34,"TS")+COUNTIF(Y9:Y34,"p")</f>
        <v>0</v>
      </c>
      <c r="Z35" s="240" t="s">
        <v>41</v>
      </c>
      <c r="AA35" s="241"/>
      <c r="AB35" s="241"/>
      <c r="AC35" s="242"/>
      <c r="AD35" s="24">
        <f>COUNTIF(AD6:AD34,"T")+COUNTIF(AD9:AD34,"S")+COUNTIF(AD9:AD34,"TS")+COUNTIF(AD9:AD34,"p")</f>
        <v>16</v>
      </c>
      <c r="AE35" s="240" t="s">
        <v>41</v>
      </c>
      <c r="AF35" s="241"/>
      <c r="AG35" s="241"/>
      <c r="AH35" s="242"/>
      <c r="AI35" s="24">
        <f>COUNTIF(AI6:AI34,"T")+COUNTIF(AI9:AI34,"S")+COUNTIF(AI9:AI34,"TS")+COUNTIF(AI9:AI34,"p")+COUNTIF(AI9:AI34,"d")</f>
        <v>16</v>
      </c>
      <c r="AJ35" s="240" t="s">
        <v>41</v>
      </c>
      <c r="AK35" s="241"/>
      <c r="AL35" s="241"/>
      <c r="AM35" s="242"/>
      <c r="AN35" s="24">
        <f>COUNTIF(AN6:AN34,"T")+COUNTIF(AN9:AN34,"S")+COUNTIF(AN9:AN34,"TS")+COUNTIF(AN9:AN34,"p")+COUNTIF(AN9:AN34,"d")</f>
        <v>15</v>
      </c>
      <c r="AO35" s="240" t="s">
        <v>41</v>
      </c>
      <c r="AP35" s="241"/>
      <c r="AQ35" s="241"/>
      <c r="AR35" s="242"/>
      <c r="AS35" s="24">
        <f>COUNTIF(AS6:AS34,"T")+COUNTIF(AS9:AS34,"S")+COUNTIF(AS9:AS34,"TS")+COUNTIF(AS9:AS34,"p")+COUNTIF(AS9:AS34,"d")</f>
        <v>16</v>
      </c>
      <c r="AT35" s="240" t="s">
        <v>41</v>
      </c>
      <c r="AU35" s="241"/>
      <c r="AV35" s="241"/>
      <c r="AW35" s="242"/>
      <c r="AX35" s="24">
        <f>COUNTIF(AX6:AX34,"T")+COUNTIF(AX9:AX34,"S")+COUNTIF(AX9:AX34,"TS")+COUNTIF(AX9:AX34,"p")+COUNTIF(AX9:AX34,"d")</f>
        <v>16</v>
      </c>
      <c r="AY35" s="240" t="s">
        <v>41</v>
      </c>
      <c r="AZ35" s="241"/>
      <c r="BA35" s="241"/>
      <c r="BB35" s="242"/>
      <c r="BC35" s="24">
        <f>COUNTIF(BC6:BC34,"T")+COUNTIF(BC9:BC34,"S")+COUNTIF(BC9:BC34,"TS")+COUNTIF(BC9:BC34,"p")+COUNTIF(BC9:BC34,"d")</f>
        <v>17</v>
      </c>
      <c r="BD35" s="240" t="s">
        <v>41</v>
      </c>
      <c r="BE35" s="241"/>
      <c r="BF35" s="241"/>
      <c r="BG35" s="242"/>
      <c r="BH35" s="24">
        <f>COUNTIF(BH6:BH34,"T")+COUNTIF(BH9:BH34,"S")+COUNTIF(BH9:BH34,"TS")+COUNTIF(BH9:BH34,"p")+COUNTIF(BH9:BH34,"d")</f>
        <v>15</v>
      </c>
      <c r="BI35" s="240" t="s">
        <v>41</v>
      </c>
      <c r="BJ35" s="241"/>
      <c r="BK35" s="241"/>
      <c r="BL35" s="242"/>
      <c r="BM35" s="24">
        <f>COUNTIF(BM6:BM34,"T")+COUNTIF(BM9:BM34,"S")+COUNTIF(BM9:BM34,"TS")+COUNTIF(BM9:BM34,"p")+COUNTIF(BM9:BM34,"d")</f>
        <v>16</v>
      </c>
      <c r="BN35" s="240" t="s">
        <v>41</v>
      </c>
      <c r="BO35" s="241"/>
      <c r="BP35" s="241"/>
      <c r="BQ35" s="242"/>
      <c r="BR35" s="24">
        <f>COUNTIF(BR6:BR34,"T")+COUNTIF(BR9:BR34,"S")+COUNTIF(BR9:BR34,"TS")+COUNTIF(BR9:BR34,"p")+COUNTIF(BR9:BR34,"d")</f>
        <v>0</v>
      </c>
      <c r="BS35" s="240" t="s">
        <v>41</v>
      </c>
      <c r="BT35" s="241"/>
      <c r="BU35" s="241"/>
      <c r="BV35" s="242"/>
      <c r="BW35" s="24">
        <f>COUNTIF(BW6:BW34,"T")+COUNTIF(BW9:BW34,"S")+COUNTIF(BW9:BW34,"TS")+COUNTIF(BW9:BW34,"p")+COUNTIF(BW9:BW34,"d")</f>
        <v>0</v>
      </c>
      <c r="BX35" s="240" t="s">
        <v>41</v>
      </c>
      <c r="BY35" s="241"/>
      <c r="BZ35" s="241"/>
      <c r="CA35" s="242"/>
      <c r="CB35" s="24">
        <f>COUNTIF(CB6:CB34,"T")+COUNTIF(CB9:CB34,"S")+COUNTIF(CB9:CB34,"TS")+COUNTIF(CB9:CB34,"p")+COUNTIF(CB9:CB34,"d")</f>
        <v>15</v>
      </c>
      <c r="CC35" s="240" t="s">
        <v>41</v>
      </c>
      <c r="CD35" s="241"/>
      <c r="CE35" s="241"/>
      <c r="CF35" s="242"/>
      <c r="CG35" s="24">
        <f>COUNTIF(CG6:CG34,"T")+COUNTIF(CG9:CG34,"S")+COUNTIF(CG9:CG34,"TS")+COUNTIF(CG9:CG34,"p")+COUNTIF(CG9:CG34,"d")</f>
        <v>16</v>
      </c>
      <c r="CH35" s="240" t="s">
        <v>41</v>
      </c>
      <c r="CI35" s="241"/>
      <c r="CJ35" s="241"/>
      <c r="CK35" s="242"/>
      <c r="CL35" s="24">
        <f>COUNTIF(CL6:CL34,"T")+COUNTIF(CL6:CL34,"S")+COUNTIF(CL6:CL34,"TS")+COUNTIF(CL6:CL34,"p")+COUNTIF(CL6:CL34,"d")</f>
        <v>16</v>
      </c>
      <c r="CM35" s="240" t="s">
        <v>41</v>
      </c>
      <c r="CN35" s="241"/>
      <c r="CO35" s="241"/>
      <c r="CP35" s="242"/>
      <c r="CQ35" s="24">
        <f>COUNTIF(CQ6:CQ34,"T")+COUNTIF(CQ6:CQ34,"S")+COUNTIF(CQ6:CQ34,"TS")+COUNTIF(CQ6:CQ34,"p")+COUNTIF(CQ6:CQ34,"d")</f>
        <v>14</v>
      </c>
      <c r="CR35" s="240" t="s">
        <v>41</v>
      </c>
      <c r="CS35" s="241"/>
      <c r="CT35" s="241"/>
      <c r="CU35" s="242"/>
      <c r="CV35" s="24">
        <f>COUNTIF(CV6:CV34,"T")+COUNTIF(CV6:CV34,"S")+COUNTIF(CV6:CV34,"TS")+COUNTIF(CV6:CV34,"p")+COUNTIF(CV6:CV34,"d")</f>
        <v>15</v>
      </c>
      <c r="CW35" s="240" t="s">
        <v>41</v>
      </c>
      <c r="CX35" s="241"/>
      <c r="CY35" s="241"/>
      <c r="CZ35" s="242"/>
      <c r="DA35" s="24">
        <f>COUNTIF(DA6:DA34,"T")+COUNTIF(DA6:DA34,"S")+COUNTIF(DA6:DA34,"TS")+COUNTIF(DA6:DA34,"p")+COUNTIF(DA6:DA34,"d")</f>
        <v>15</v>
      </c>
      <c r="DB35" s="240" t="s">
        <v>41</v>
      </c>
      <c r="DC35" s="241"/>
      <c r="DD35" s="241"/>
      <c r="DE35" s="242"/>
      <c r="DF35" s="24">
        <f>COUNTIF(DF6:DF34,"T")+COUNTIF(DF6:DF34,"S")+COUNTIF(DF6:DF34,"TS")+COUNTIF(DF6:DF34,"p")+COUNTIF(DF6:DF34,"d")</f>
        <v>13</v>
      </c>
      <c r="DG35" s="240" t="s">
        <v>41</v>
      </c>
      <c r="DH35" s="241"/>
      <c r="DI35" s="241"/>
      <c r="DJ35" s="242"/>
      <c r="DK35" s="24">
        <f>COUNTIF(DK6:DK34,"T")+COUNTIF(DK6:DK34,"S")+COUNTIF(DK6:DK34,"TS")+COUNTIF(DK6:DK34,"p")+COUNTIF(DK6:DK34,"d")</f>
        <v>15</v>
      </c>
      <c r="DL35" s="240" t="s">
        <v>41</v>
      </c>
      <c r="DM35" s="241"/>
      <c r="DN35" s="241"/>
      <c r="DO35" s="242"/>
      <c r="DP35" s="24">
        <f>COUNTIF(DP6:DP34,"T")+COUNTIF(DP6:DP34,"S")+COUNTIF(DP6:DP34,"TS")+COUNTIF(DP6:DP34,"p")+COUNTIF(DP6:DP34,"d")</f>
        <v>15</v>
      </c>
      <c r="DQ35" s="240" t="s">
        <v>41</v>
      </c>
      <c r="DR35" s="241"/>
      <c r="DS35" s="241"/>
      <c r="DT35" s="242"/>
      <c r="DU35" s="24">
        <f>COUNTIF(DU6:DU34,"T")+COUNTIF(DU6:DU34,"S")+COUNTIF(DU6:DU34,"TS")+COUNTIF(DU6:DU34,"p")+COUNTIF(DU6:DU34,"d")</f>
        <v>14</v>
      </c>
      <c r="DV35" s="240" t="s">
        <v>41</v>
      </c>
      <c r="DW35" s="241"/>
      <c r="DX35" s="241"/>
      <c r="DY35" s="242"/>
      <c r="DZ35" s="24">
        <f>COUNTIF(DZ6:DZ34,"T")+COUNTIF(DZ6:DZ34,"S")+COUNTIF(DZ6:DZ34,"TS")+COUNTIF(DZ6:DZ34,"p")+COUNTIF(DZ6:DZ34,"d")</f>
        <v>17</v>
      </c>
      <c r="EA35" s="240" t="s">
        <v>41</v>
      </c>
      <c r="EB35" s="241"/>
      <c r="EC35" s="241"/>
      <c r="ED35" s="242"/>
      <c r="EE35" s="24">
        <f>COUNTIF(EE6:EE34,"T")+COUNTIF(EE6:EE34,"S")+COUNTIF(EE6:EE34,"TS")+COUNTIF(EE6:EE34,"p")+COUNTIF(EE6:EE34,"d")</f>
        <v>15</v>
      </c>
      <c r="EF35" s="240" t="s">
        <v>41</v>
      </c>
      <c r="EG35" s="241"/>
      <c r="EH35" s="241"/>
      <c r="EI35" s="242"/>
      <c r="EJ35" s="24">
        <f>COUNTIF(EJ6:EJ34,"T")+COUNTIF(EJ6:EJ34,"S")+COUNTIF(EJ6:EJ34,"TS")+COUNTIF(EJ6:EJ34,"p")+COUNTIF(EJ6:EJ34,"d")</f>
        <v>13</v>
      </c>
      <c r="EK35" s="240" t="s">
        <v>41</v>
      </c>
      <c r="EL35" s="241"/>
      <c r="EM35" s="241"/>
      <c r="EN35" s="242"/>
      <c r="EO35" s="24">
        <f>COUNTIF(EO6:EO34,"T")+COUNTIF(EO6:EO34,"S")+COUNTIF(EO6:EO34,"TS")+COUNTIF(EO6:EO34,"p")+COUNTIF(EO6:EO34,"d")</f>
        <v>0</v>
      </c>
      <c r="EP35" s="240" t="s">
        <v>41</v>
      </c>
      <c r="EQ35" s="241"/>
      <c r="ER35" s="241"/>
      <c r="ES35" s="242"/>
      <c r="ET35" s="24">
        <f>COUNTIF(ET6:ET34,"T")+COUNTIF(ET6:ET34,"S")+COUNTIF(ET6:ET34,"TS")+COUNTIF(ET6:ET34,"p")+COUNTIF(ET6:ET34,"d")</f>
        <v>18</v>
      </c>
      <c r="EU35" s="240" t="s">
        <v>41</v>
      </c>
      <c r="EV35" s="241"/>
      <c r="EW35" s="241"/>
      <c r="EX35" s="242"/>
      <c r="EY35" s="24">
        <f>COUNTIF(EY6:EY34,"T")+COUNTIF(EY6:EY34,"S")+COUNTIF(EY6:EY34,"TS")+COUNTIF(EY6:EY34,"p")+COUNTIF(EY6:EY34,"d")</f>
        <v>17</v>
      </c>
      <c r="EZ35" s="240" t="s">
        <v>41</v>
      </c>
      <c r="FA35" s="241"/>
      <c r="FB35" s="241"/>
      <c r="FC35" s="242"/>
      <c r="FD35" s="24">
        <f>COUNTIF(FD6:FD34,"T")+COUNTIF(FD6:FD34,"S")+COUNTIF(FD6:FD34,"TS")+COUNTIF(FD6:FD34,"p")+COUNTIF(FD6:FD34,"d")</f>
        <v>18</v>
      </c>
      <c r="FE35" s="240" t="s">
        <v>41</v>
      </c>
      <c r="FF35" s="241"/>
      <c r="FG35" s="241"/>
      <c r="FH35" s="242"/>
      <c r="FI35" s="200">
        <f>COUNTIF(FI6:FI34,"T")+COUNTIF(FI6:FI34,"S")+COUNTIF(FI6:FI34,"TS")+COUNTIF(FI6:FI34,"p")+COUNTIF(FI6:FI34,"d")</f>
        <v>0</v>
      </c>
      <c r="FJ35" s="267" t="s">
        <v>41</v>
      </c>
      <c r="FK35" s="268"/>
      <c r="FL35" s="268"/>
      <c r="FM35" s="269"/>
    </row>
    <row r="36" spans="1:249" ht="15.75" customHeight="1" x14ac:dyDescent="0.2">
      <c r="A36" s="34"/>
      <c r="C36" s="34"/>
      <c r="D36" s="35"/>
      <c r="E36" s="35"/>
      <c r="F36" s="35"/>
      <c r="G36" s="34"/>
      <c r="H36" s="34"/>
      <c r="I36" s="34"/>
      <c r="J36" s="65" t="s">
        <v>79</v>
      </c>
      <c r="K36" s="20">
        <f>SUM(K6:K7)</f>
        <v>25</v>
      </c>
      <c r="L36" s="145"/>
      <c r="M36" s="145"/>
      <c r="N36" s="34"/>
      <c r="O36" s="6"/>
      <c r="P36" s="6"/>
      <c r="Q36" s="6"/>
      <c r="T36" s="6"/>
      <c r="U36" s="6"/>
      <c r="V36" s="6"/>
      <c r="Y36" s="6"/>
      <c r="Z36" s="6"/>
      <c r="AA36" s="6"/>
      <c r="AI36" s="6"/>
      <c r="AJ36" s="6"/>
      <c r="AK36" s="6"/>
      <c r="AN36" s="6"/>
      <c r="AO36" s="6"/>
      <c r="AP36" s="6"/>
      <c r="AS36" s="6"/>
      <c r="AT36" s="6"/>
      <c r="AU36" s="6"/>
      <c r="AX36" s="6"/>
      <c r="AY36" s="6"/>
      <c r="AZ36" s="6"/>
      <c r="BC36" s="6"/>
      <c r="BD36" s="6"/>
      <c r="BE36" s="6"/>
      <c r="BH36" s="6"/>
      <c r="BI36" s="6"/>
      <c r="BJ36" s="6"/>
      <c r="BM36" s="6"/>
      <c r="BN36" s="6"/>
      <c r="BO36" s="6"/>
      <c r="BR36" s="6"/>
      <c r="BS36" s="6"/>
      <c r="BT36" s="6"/>
      <c r="BW36" s="6"/>
      <c r="BX36" s="6"/>
      <c r="BY36" s="6"/>
      <c r="CB36" s="6"/>
      <c r="CC36" s="6"/>
      <c r="CD36" s="6"/>
      <c r="CG36" s="105"/>
      <c r="CH36" s="6"/>
      <c r="CI36" s="6"/>
      <c r="CL36" s="6"/>
      <c r="CM36" s="6"/>
      <c r="CN36" s="6"/>
      <c r="CQ36" s="6"/>
      <c r="CR36" s="6"/>
      <c r="CS36" s="6"/>
      <c r="CV36" s="6"/>
      <c r="CW36" s="6"/>
      <c r="CX36" s="6"/>
      <c r="DA36" s="6"/>
      <c r="DB36" s="6"/>
      <c r="DC36" s="6"/>
      <c r="DF36" s="6"/>
      <c r="DG36" s="6"/>
      <c r="DH36" s="6"/>
      <c r="DP36" s="6"/>
      <c r="DQ36" s="6"/>
      <c r="DR36" s="6"/>
      <c r="FI36" s="201"/>
      <c r="FJ36" s="201"/>
      <c r="FK36" s="201"/>
      <c r="FL36" s="201"/>
      <c r="FM36" s="201"/>
    </row>
    <row r="37" spans="1:249" ht="409.5" customHeight="1" x14ac:dyDescent="0.2">
      <c r="J37" s="98"/>
      <c r="K37" s="98"/>
      <c r="O37" s="219"/>
      <c r="P37" s="220"/>
      <c r="Q37" s="220"/>
      <c r="R37" s="220"/>
      <c r="S37" s="221"/>
      <c r="T37" s="219" t="s">
        <v>374</v>
      </c>
      <c r="U37" s="220"/>
      <c r="V37" s="220"/>
      <c r="W37" s="220"/>
      <c r="X37" s="221"/>
      <c r="Y37" s="219" t="s">
        <v>383</v>
      </c>
      <c r="Z37" s="220"/>
      <c r="AA37" s="220"/>
      <c r="AB37" s="220"/>
      <c r="AC37" s="221"/>
      <c r="AD37" s="219" t="s">
        <v>437</v>
      </c>
      <c r="AE37" s="220"/>
      <c r="AF37" s="220"/>
      <c r="AG37" s="220"/>
      <c r="AH37" s="221"/>
      <c r="AI37" s="219" t="s">
        <v>447</v>
      </c>
      <c r="AJ37" s="220"/>
      <c r="AK37" s="220"/>
      <c r="AL37" s="220"/>
      <c r="AM37" s="221"/>
      <c r="AN37" s="219" t="s">
        <v>456</v>
      </c>
      <c r="AO37" s="220"/>
      <c r="AP37" s="220"/>
      <c r="AQ37" s="220"/>
      <c r="AR37" s="221"/>
      <c r="AS37" s="219" t="s">
        <v>495</v>
      </c>
      <c r="AT37" s="220"/>
      <c r="AU37" s="220"/>
      <c r="AV37" s="220"/>
      <c r="AW37" s="221"/>
      <c r="AX37" s="219" t="s">
        <v>479</v>
      </c>
      <c r="AY37" s="220"/>
      <c r="AZ37" s="220"/>
      <c r="BA37" s="220"/>
      <c r="BB37" s="221"/>
      <c r="BC37" s="219" t="s">
        <v>497</v>
      </c>
      <c r="BD37" s="220"/>
      <c r="BE37" s="220"/>
      <c r="BF37" s="220"/>
      <c r="BG37" s="221"/>
      <c r="BH37" s="219" t="s">
        <v>509</v>
      </c>
      <c r="BI37" s="220"/>
      <c r="BJ37" s="220"/>
      <c r="BK37" s="220"/>
      <c r="BL37" s="221"/>
      <c r="BM37" s="219" t="s">
        <v>515</v>
      </c>
      <c r="BN37" s="220"/>
      <c r="BO37" s="220"/>
      <c r="BP37" s="220"/>
      <c r="BQ37" s="221"/>
      <c r="BR37" s="219" t="s">
        <v>527</v>
      </c>
      <c r="BS37" s="220"/>
      <c r="BT37" s="220"/>
      <c r="BU37" s="220"/>
      <c r="BV37" s="221"/>
      <c r="BW37" s="219" t="s">
        <v>534</v>
      </c>
      <c r="BX37" s="220"/>
      <c r="BY37" s="220"/>
      <c r="BZ37" s="220"/>
      <c r="CA37" s="221"/>
      <c r="CB37" s="219" t="s">
        <v>575</v>
      </c>
      <c r="CC37" s="220"/>
      <c r="CD37" s="220"/>
      <c r="CE37" s="220"/>
      <c r="CF37" s="221"/>
      <c r="CG37" s="219" t="s">
        <v>552</v>
      </c>
      <c r="CH37" s="220"/>
      <c r="CI37" s="220"/>
      <c r="CJ37" s="220"/>
      <c r="CK37" s="221"/>
      <c r="CL37" s="219" t="s">
        <v>561</v>
      </c>
      <c r="CM37" s="220"/>
      <c r="CN37" s="220"/>
      <c r="CO37" s="220"/>
      <c r="CP37" s="221"/>
      <c r="CQ37" s="219" t="s">
        <v>573</v>
      </c>
      <c r="CR37" s="220"/>
      <c r="CS37" s="220"/>
      <c r="CT37" s="220"/>
      <c r="CU37" s="221"/>
      <c r="CV37" s="219" t="s">
        <v>580</v>
      </c>
      <c r="CW37" s="220"/>
      <c r="CX37" s="220"/>
      <c r="CY37" s="220"/>
      <c r="CZ37" s="221"/>
      <c r="DA37" s="219" t="s">
        <v>588</v>
      </c>
      <c r="DB37" s="220"/>
      <c r="DC37" s="220"/>
      <c r="DD37" s="220"/>
      <c r="DE37" s="221"/>
      <c r="DF37" s="219" t="s">
        <v>594</v>
      </c>
      <c r="DG37" s="220"/>
      <c r="DH37" s="220"/>
      <c r="DI37" s="220"/>
      <c r="DJ37" s="221"/>
      <c r="DK37" s="219" t="s">
        <v>601</v>
      </c>
      <c r="DL37" s="220"/>
      <c r="DM37" s="220"/>
      <c r="DN37" s="220"/>
      <c r="DO37" s="221"/>
      <c r="DP37" s="219" t="s">
        <v>608</v>
      </c>
      <c r="DQ37" s="220"/>
      <c r="DR37" s="220"/>
      <c r="DS37" s="220"/>
      <c r="DT37" s="221"/>
      <c r="DU37" s="219" t="s">
        <v>618</v>
      </c>
      <c r="DV37" s="220"/>
      <c r="DW37" s="220"/>
      <c r="DX37" s="220"/>
      <c r="DY37" s="221"/>
      <c r="DZ37" s="219" t="s">
        <v>627</v>
      </c>
      <c r="EA37" s="220"/>
      <c r="EB37" s="220"/>
      <c r="EC37" s="220"/>
      <c r="ED37" s="221"/>
      <c r="EE37" s="219" t="s">
        <v>633</v>
      </c>
      <c r="EF37" s="220"/>
      <c r="EG37" s="220"/>
      <c r="EH37" s="220"/>
      <c r="EI37" s="221"/>
      <c r="EJ37" s="219" t="s">
        <v>639</v>
      </c>
      <c r="EK37" s="220"/>
      <c r="EL37" s="220"/>
      <c r="EM37" s="220"/>
      <c r="EN37" s="221"/>
      <c r="EO37" s="219" t="s">
        <v>644</v>
      </c>
      <c r="EP37" s="220"/>
      <c r="EQ37" s="220"/>
      <c r="ER37" s="220"/>
      <c r="ES37" s="221"/>
      <c r="ET37" s="219" t="s">
        <v>652</v>
      </c>
      <c r="EU37" s="220"/>
      <c r="EV37" s="220"/>
      <c r="EW37" s="220"/>
      <c r="EX37" s="221"/>
      <c r="EY37" s="219" t="s">
        <v>665</v>
      </c>
      <c r="EZ37" s="220"/>
      <c r="FA37" s="220"/>
      <c r="FB37" s="220"/>
      <c r="FC37" s="221"/>
      <c r="FD37" s="219" t="s">
        <v>673</v>
      </c>
      <c r="FE37" s="220"/>
      <c r="FF37" s="220"/>
      <c r="FG37" s="220"/>
      <c r="FH37" s="221"/>
      <c r="FI37" s="223"/>
      <c r="FJ37" s="224"/>
      <c r="FK37" s="224"/>
      <c r="FL37" s="224"/>
      <c r="FM37" s="225"/>
    </row>
    <row r="38" spans="1:249" x14ac:dyDescent="0.2">
      <c r="E38" s="19">
        <f>COUNTIF(E9:E34,"&gt;1")</f>
        <v>25</v>
      </c>
      <c r="F38" s="19">
        <f>COUNTIF(F9:F34,"&gt;1")</f>
        <v>25</v>
      </c>
      <c r="EY38" s="8"/>
      <c r="EZ38" s="8"/>
      <c r="FA38" s="8"/>
      <c r="FB38" s="8"/>
      <c r="FC38" s="8"/>
      <c r="FI38" s="201"/>
      <c r="FJ38" s="201"/>
      <c r="FK38" s="201"/>
      <c r="FL38" s="201"/>
      <c r="FM38" s="201"/>
    </row>
    <row r="39" spans="1:249" s="87" customFormat="1" x14ac:dyDescent="0.2">
      <c r="A39" s="85"/>
      <c r="B39" s="34"/>
      <c r="C39" s="85"/>
      <c r="D39" s="86"/>
      <c r="E39" s="86">
        <f>SUMIF(E9:E34,"&gt;1")</f>
        <v>16930</v>
      </c>
      <c r="F39" s="86">
        <f>SUMIF(F9:F34,"&gt;1")</f>
        <v>1136.527966675194</v>
      </c>
      <c r="G39" s="85"/>
      <c r="H39" s="85"/>
      <c r="I39" s="85"/>
      <c r="J39" s="85"/>
      <c r="K39" s="85"/>
      <c r="L39" s="85"/>
      <c r="M39" s="85"/>
      <c r="N39" s="85"/>
      <c r="Y39" s="87" t="s">
        <v>235</v>
      </c>
      <c r="AD39" s="87" t="s">
        <v>240</v>
      </c>
      <c r="AI39" s="87" t="s">
        <v>240</v>
      </c>
      <c r="AN39" s="87" t="s">
        <v>240</v>
      </c>
      <c r="AS39" s="87" t="s">
        <v>240</v>
      </c>
      <c r="AX39" s="87" t="s">
        <v>240</v>
      </c>
      <c r="BC39" s="87" t="s">
        <v>240</v>
      </c>
      <c r="BH39" s="87" t="s">
        <v>240</v>
      </c>
      <c r="BI39" s="8"/>
      <c r="BJ39" s="8"/>
      <c r="BK39" s="8"/>
      <c r="BL39" s="8"/>
      <c r="BM39" s="87" t="s">
        <v>240</v>
      </c>
      <c r="BN39" s="8"/>
      <c r="BO39" s="8"/>
      <c r="BP39" s="8"/>
      <c r="BQ39" s="8"/>
      <c r="BR39" s="87" t="s">
        <v>523</v>
      </c>
      <c r="BS39" s="8"/>
      <c r="BT39" s="8"/>
      <c r="BU39" s="8"/>
      <c r="BV39" s="8"/>
      <c r="BW39" s="8" t="s">
        <v>517</v>
      </c>
      <c r="BX39" s="8"/>
      <c r="BY39" s="8"/>
      <c r="BZ39" s="8"/>
      <c r="CA39" s="8"/>
      <c r="CB39" s="87" t="s">
        <v>240</v>
      </c>
      <c r="CC39" s="8"/>
      <c r="CD39" s="8"/>
      <c r="CE39" s="8"/>
      <c r="CF39" s="8"/>
      <c r="CG39" s="87" t="s">
        <v>240</v>
      </c>
      <c r="CH39" s="8"/>
      <c r="CI39" s="8"/>
      <c r="CJ39" s="8"/>
      <c r="CK39" s="8"/>
      <c r="CL39" s="87" t="s">
        <v>240</v>
      </c>
      <c r="CM39" s="8"/>
      <c r="CN39" s="8"/>
      <c r="CO39" s="8"/>
      <c r="CP39" s="8"/>
      <c r="CQ39" s="87" t="s">
        <v>240</v>
      </c>
      <c r="CR39" s="8"/>
      <c r="CS39" s="8"/>
      <c r="CT39" s="8"/>
      <c r="CU39" s="8"/>
      <c r="CV39" s="87" t="s">
        <v>240</v>
      </c>
      <c r="CW39" s="8"/>
      <c r="CX39" s="8"/>
      <c r="CY39" s="8"/>
      <c r="CZ39" s="8"/>
      <c r="DA39" s="87" t="s">
        <v>240</v>
      </c>
      <c r="DB39" s="8"/>
      <c r="DC39" s="8"/>
      <c r="DD39" s="8"/>
      <c r="DE39" s="8"/>
      <c r="DF39" s="87" t="s">
        <v>240</v>
      </c>
      <c r="DG39" s="8"/>
      <c r="DH39" s="8"/>
      <c r="DI39" s="8"/>
      <c r="DJ39" s="8"/>
      <c r="DK39" s="87" t="s">
        <v>240</v>
      </c>
      <c r="DL39" s="8"/>
      <c r="DM39" s="8"/>
      <c r="DN39" s="8"/>
      <c r="DO39" s="8"/>
      <c r="DP39" s="87" t="s">
        <v>240</v>
      </c>
      <c r="DQ39" s="8"/>
      <c r="DR39" s="8"/>
      <c r="DS39" s="8"/>
      <c r="DT39" s="8"/>
      <c r="DU39" s="87" t="s">
        <v>240</v>
      </c>
      <c r="DV39" s="8"/>
      <c r="DW39" s="8"/>
      <c r="DX39" s="8"/>
      <c r="DY39" s="8"/>
      <c r="DZ39" s="87" t="s">
        <v>240</v>
      </c>
      <c r="EA39" s="8"/>
      <c r="EB39" s="8"/>
      <c r="EC39" s="8"/>
      <c r="ED39" s="8"/>
      <c r="EE39" s="87" t="s">
        <v>240</v>
      </c>
      <c r="EF39" s="8"/>
      <c r="EG39" s="8"/>
      <c r="EH39" s="8"/>
      <c r="EI39" s="8"/>
      <c r="EJ39" s="87" t="s">
        <v>240</v>
      </c>
      <c r="EK39" s="8"/>
      <c r="EL39" s="8"/>
      <c r="EM39" s="8"/>
      <c r="EN39" s="8"/>
      <c r="EO39" s="8"/>
      <c r="EP39" s="8"/>
      <c r="EQ39" s="8"/>
      <c r="ER39" s="8"/>
      <c r="ES39" s="8"/>
      <c r="ET39" s="87" t="s">
        <v>240</v>
      </c>
      <c r="EU39" s="8"/>
      <c r="EV39" s="8"/>
      <c r="EW39" s="8"/>
      <c r="EX39" s="8"/>
      <c r="EY39" s="87" t="s">
        <v>240</v>
      </c>
      <c r="EZ39" s="8"/>
      <c r="FA39" s="8"/>
      <c r="FB39" s="8"/>
      <c r="FC39" s="8"/>
      <c r="FD39" s="87" t="s">
        <v>240</v>
      </c>
      <c r="FE39" s="8"/>
      <c r="FF39" s="8"/>
      <c r="FG39" s="8"/>
      <c r="FH39" s="8"/>
      <c r="FI39" s="201"/>
      <c r="FJ39" s="201"/>
      <c r="FK39" s="201"/>
      <c r="FL39" s="201"/>
      <c r="FM39" s="201"/>
      <c r="FN39" s="85"/>
      <c r="FO39" s="85"/>
      <c r="FP39" s="85"/>
      <c r="FQ39" s="85"/>
      <c r="FR39" s="85"/>
      <c r="FS39" s="85"/>
      <c r="FT39" s="85"/>
      <c r="FU39" s="85"/>
      <c r="FV39" s="85"/>
      <c r="FW39" s="85"/>
      <c r="FX39" s="85"/>
      <c r="FY39" s="85"/>
      <c r="FZ39" s="85"/>
      <c r="GA39" s="85"/>
      <c r="GB39" s="85"/>
      <c r="GC39" s="85"/>
      <c r="GD39" s="85"/>
      <c r="GE39" s="85"/>
      <c r="GF39" s="85"/>
      <c r="GG39" s="85"/>
      <c r="GH39" s="85"/>
      <c r="GI39" s="85"/>
      <c r="GJ39" s="85"/>
      <c r="GK39" s="85"/>
      <c r="GL39" s="85"/>
      <c r="GM39" s="85"/>
      <c r="GN39" s="85"/>
      <c r="GO39" s="85"/>
      <c r="GP39" s="85"/>
      <c r="GQ39" s="85"/>
      <c r="GR39" s="85"/>
      <c r="GS39" s="85"/>
      <c r="GT39" s="85"/>
      <c r="GU39" s="85"/>
      <c r="GV39" s="85"/>
      <c r="GW39" s="85"/>
      <c r="GX39" s="85"/>
      <c r="GY39" s="85"/>
      <c r="GZ39" s="85"/>
      <c r="HA39" s="85"/>
      <c r="HB39" s="85"/>
      <c r="HC39" s="85"/>
      <c r="HD39" s="85"/>
      <c r="HE39" s="85"/>
      <c r="HF39" s="85"/>
      <c r="HG39" s="85"/>
      <c r="HH39" s="85"/>
      <c r="HI39" s="85"/>
      <c r="HJ39" s="85"/>
      <c r="HK39" s="85"/>
      <c r="HL39" s="85"/>
      <c r="HM39" s="85"/>
      <c r="HN39" s="85"/>
      <c r="HO39" s="85"/>
      <c r="HP39" s="85"/>
      <c r="HQ39" s="85"/>
      <c r="HR39" s="85"/>
      <c r="HS39" s="85"/>
      <c r="HT39" s="85"/>
      <c r="HU39" s="85"/>
      <c r="HV39" s="85"/>
      <c r="HW39" s="85"/>
      <c r="HX39" s="85"/>
      <c r="HY39" s="85"/>
      <c r="HZ39" s="85"/>
      <c r="IA39" s="85"/>
      <c r="IB39" s="85"/>
      <c r="IC39" s="85"/>
      <c r="ID39" s="85"/>
      <c r="IE39" s="85"/>
      <c r="IF39" s="85"/>
      <c r="IG39" s="85"/>
      <c r="IH39" s="85"/>
      <c r="II39" s="85"/>
      <c r="IJ39" s="85"/>
      <c r="IK39" s="85"/>
      <c r="IL39" s="85"/>
      <c r="IM39" s="85"/>
      <c r="IN39" s="85"/>
      <c r="IO39" s="85"/>
    </row>
    <row r="40" spans="1:249" s="87" customFormat="1" x14ac:dyDescent="0.2">
      <c r="A40" s="85"/>
      <c r="B40" s="34"/>
      <c r="C40" s="85"/>
      <c r="D40" s="86"/>
      <c r="E40" s="85"/>
      <c r="F40" s="86"/>
      <c r="G40" s="85"/>
      <c r="H40" s="85"/>
      <c r="I40" s="85"/>
      <c r="J40" s="85"/>
      <c r="K40" s="85"/>
      <c r="L40" s="85"/>
      <c r="M40" s="85"/>
      <c r="N40" s="85"/>
      <c r="Y40" s="87" t="s">
        <v>379</v>
      </c>
      <c r="AD40" s="87" t="s">
        <v>432</v>
      </c>
      <c r="AI40" s="87" t="s">
        <v>5</v>
      </c>
      <c r="AN40" s="87" t="s">
        <v>452</v>
      </c>
      <c r="AS40" s="87" t="s">
        <v>339</v>
      </c>
      <c r="AX40" s="87" t="s">
        <v>478</v>
      </c>
      <c r="BC40" s="87" t="s">
        <v>482</v>
      </c>
      <c r="BH40" s="87" t="s">
        <v>505</v>
      </c>
      <c r="BI40" s="8"/>
      <c r="BJ40" s="8"/>
      <c r="BK40" s="8"/>
      <c r="BL40" s="8"/>
      <c r="BM40" s="87" t="s">
        <v>511</v>
      </c>
      <c r="BN40" s="8"/>
      <c r="BO40" s="8"/>
      <c r="BP40" s="8"/>
      <c r="BQ40" s="8"/>
      <c r="BR40" s="87" t="s">
        <v>524</v>
      </c>
      <c r="BS40" s="8"/>
      <c r="BT40" s="8"/>
      <c r="BU40" s="8"/>
      <c r="BV40" s="8"/>
      <c r="BW40" s="87" t="s">
        <v>532</v>
      </c>
      <c r="BX40" s="8"/>
      <c r="BY40" s="8"/>
      <c r="BZ40" s="8"/>
      <c r="CA40" s="8"/>
      <c r="CB40" s="87" t="s">
        <v>537</v>
      </c>
      <c r="CC40" s="8"/>
      <c r="CD40" s="8"/>
      <c r="CE40" s="8"/>
      <c r="CF40" s="8"/>
      <c r="CG40" s="87" t="s">
        <v>547</v>
      </c>
      <c r="CH40" s="8"/>
      <c r="CI40" s="8"/>
      <c r="CJ40" s="8"/>
      <c r="CK40" s="8"/>
      <c r="CL40" s="87" t="s">
        <v>555</v>
      </c>
      <c r="CM40" s="8"/>
      <c r="CN40" s="8"/>
      <c r="CO40" s="8"/>
      <c r="CP40" s="8"/>
      <c r="CQ40" s="87" t="s">
        <v>565</v>
      </c>
      <c r="CR40" s="8"/>
      <c r="CS40" s="8"/>
      <c r="CT40" s="8"/>
      <c r="CU40" s="8"/>
      <c r="CV40" s="87" t="s">
        <v>576</v>
      </c>
      <c r="CW40" s="8"/>
      <c r="CX40" s="8"/>
      <c r="CY40" s="8"/>
      <c r="CZ40" s="8"/>
      <c r="DA40" s="87" t="s">
        <v>583</v>
      </c>
      <c r="DB40" s="8"/>
      <c r="DC40" s="8"/>
      <c r="DD40" s="8"/>
      <c r="DE40" s="8"/>
      <c r="DF40" s="87" t="s">
        <v>592</v>
      </c>
      <c r="DG40" s="8"/>
      <c r="DH40" s="8"/>
      <c r="DI40" s="8"/>
      <c r="DJ40" s="8"/>
      <c r="DK40" s="87" t="s">
        <v>604</v>
      </c>
      <c r="DL40" s="8"/>
      <c r="DM40" s="8"/>
      <c r="DN40" s="8"/>
      <c r="DO40" s="8"/>
      <c r="DP40" s="87" t="s">
        <v>605</v>
      </c>
      <c r="DQ40" s="8"/>
      <c r="DR40" s="8"/>
      <c r="DS40" s="8"/>
      <c r="DT40" s="8"/>
      <c r="DU40" s="87" t="s">
        <v>605</v>
      </c>
      <c r="DV40" s="8"/>
      <c r="DW40" s="8"/>
      <c r="DX40" s="8"/>
      <c r="DY40" s="8"/>
      <c r="DZ40" s="87" t="s">
        <v>605</v>
      </c>
      <c r="EA40" s="8"/>
      <c r="EB40" s="8"/>
      <c r="EC40" s="8"/>
      <c r="ED40" s="8"/>
      <c r="EE40" s="87" t="s">
        <v>631</v>
      </c>
      <c r="EF40" s="8"/>
      <c r="EG40" s="8"/>
      <c r="EH40" s="8"/>
      <c r="EI40" s="8"/>
      <c r="EJ40" s="87" t="s">
        <v>636</v>
      </c>
      <c r="EK40" s="8"/>
      <c r="EL40" s="8"/>
      <c r="EM40" s="8"/>
      <c r="EN40" s="8"/>
      <c r="EO40" s="8"/>
      <c r="EP40" s="8"/>
      <c r="EQ40" s="8"/>
      <c r="ER40" s="8"/>
      <c r="ES40" s="8"/>
      <c r="ET40" s="87" t="s">
        <v>651</v>
      </c>
      <c r="EU40" s="8"/>
      <c r="EV40" s="8"/>
      <c r="EW40" s="8"/>
      <c r="EX40" s="8"/>
      <c r="EY40" s="87" t="s">
        <v>631</v>
      </c>
      <c r="EZ40" s="8"/>
      <c r="FA40" s="8"/>
      <c r="FB40" s="8"/>
      <c r="FC40" s="8"/>
      <c r="FD40" s="87" t="s">
        <v>671</v>
      </c>
      <c r="FE40" s="8"/>
      <c r="FF40" s="8"/>
      <c r="FG40" s="8"/>
      <c r="FH40" s="8"/>
      <c r="FI40" s="201"/>
      <c r="FJ40" s="201"/>
      <c r="FK40" s="201"/>
      <c r="FL40" s="201"/>
      <c r="FM40" s="201"/>
      <c r="FN40" s="85"/>
      <c r="FO40" s="85"/>
      <c r="FP40" s="85"/>
      <c r="FQ40" s="85"/>
      <c r="FR40" s="85"/>
      <c r="FS40" s="85"/>
      <c r="FT40" s="85"/>
      <c r="FU40" s="85"/>
      <c r="FV40" s="85"/>
      <c r="FW40" s="85"/>
      <c r="FX40" s="85"/>
      <c r="FY40" s="85"/>
      <c r="FZ40" s="85"/>
      <c r="GA40" s="85"/>
      <c r="GB40" s="85"/>
      <c r="GC40" s="85"/>
      <c r="GD40" s="85"/>
      <c r="GE40" s="85"/>
      <c r="GF40" s="85"/>
      <c r="GG40" s="85"/>
      <c r="GH40" s="85"/>
      <c r="GI40" s="85"/>
      <c r="GJ40" s="85"/>
      <c r="GK40" s="85"/>
      <c r="GL40" s="85"/>
      <c r="GM40" s="85"/>
      <c r="GN40" s="85"/>
      <c r="GO40" s="85"/>
      <c r="GP40" s="85"/>
      <c r="GQ40" s="85"/>
      <c r="GR40" s="85"/>
      <c r="GS40" s="85"/>
      <c r="GT40" s="85"/>
      <c r="GU40" s="85"/>
      <c r="GV40" s="85"/>
      <c r="GW40" s="85"/>
      <c r="GX40" s="85"/>
      <c r="GY40" s="85"/>
      <c r="GZ40" s="85"/>
      <c r="HA40" s="85"/>
      <c r="HB40" s="85"/>
      <c r="HC40" s="85"/>
      <c r="HD40" s="85"/>
      <c r="HE40" s="85"/>
      <c r="HF40" s="85"/>
      <c r="HG40" s="85"/>
      <c r="HH40" s="85"/>
      <c r="HI40" s="85"/>
      <c r="HJ40" s="85"/>
      <c r="HK40" s="85"/>
      <c r="HL40" s="85"/>
      <c r="HM40" s="85"/>
      <c r="HN40" s="85"/>
      <c r="HO40" s="85"/>
      <c r="HP40" s="85"/>
      <c r="HQ40" s="85"/>
      <c r="HR40" s="85"/>
      <c r="HS40" s="85"/>
      <c r="HT40" s="85"/>
      <c r="HU40" s="85"/>
      <c r="HV40" s="85"/>
      <c r="HW40" s="85"/>
      <c r="HX40" s="85"/>
      <c r="HY40" s="85"/>
      <c r="HZ40" s="85"/>
      <c r="IA40" s="85"/>
      <c r="IB40" s="85"/>
      <c r="IC40" s="85"/>
      <c r="ID40" s="85"/>
      <c r="IE40" s="85"/>
      <c r="IF40" s="85"/>
      <c r="IG40" s="85"/>
      <c r="IH40" s="85"/>
      <c r="II40" s="85"/>
      <c r="IJ40" s="85"/>
      <c r="IK40" s="85"/>
      <c r="IL40" s="85"/>
      <c r="IM40" s="85"/>
      <c r="IN40" s="85"/>
      <c r="IO40" s="85"/>
    </row>
    <row r="41" spans="1:249" s="87" customFormat="1" x14ac:dyDescent="0.2">
      <c r="A41" s="85"/>
      <c r="B41" s="34"/>
      <c r="C41" s="85"/>
      <c r="D41" s="86"/>
      <c r="E41" s="85"/>
      <c r="F41" s="86"/>
      <c r="G41" s="85"/>
      <c r="H41" s="85"/>
      <c r="I41" s="85"/>
      <c r="J41" s="85"/>
      <c r="K41" s="85"/>
      <c r="L41" s="85"/>
      <c r="M41" s="85"/>
      <c r="N41" s="85"/>
      <c r="Y41" s="87" t="s">
        <v>380</v>
      </c>
      <c r="AD41" s="87" t="s">
        <v>433</v>
      </c>
      <c r="AI41" s="87" t="s">
        <v>341</v>
      </c>
      <c r="AN41" s="87" t="s">
        <v>453</v>
      </c>
      <c r="AS41" s="87" t="s">
        <v>461</v>
      </c>
      <c r="AX41" s="87" t="s">
        <v>476</v>
      </c>
      <c r="BC41" s="87" t="s">
        <v>483</v>
      </c>
      <c r="BH41" s="87" t="s">
        <v>507</v>
      </c>
      <c r="BK41" s="8"/>
      <c r="BL41" s="8"/>
      <c r="BM41" s="87" t="s">
        <v>512</v>
      </c>
      <c r="BN41" s="8"/>
      <c r="BO41" s="8"/>
      <c r="BP41" s="8"/>
      <c r="BQ41" s="8"/>
      <c r="BR41" s="87" t="s">
        <v>525</v>
      </c>
      <c r="BS41" s="8"/>
      <c r="BT41" s="8"/>
      <c r="BU41" s="8"/>
      <c r="BV41" s="8"/>
      <c r="BW41" s="87" t="s">
        <v>453</v>
      </c>
      <c r="BX41" s="8"/>
      <c r="BY41" s="8"/>
      <c r="BZ41" s="8"/>
      <c r="CA41" s="8"/>
      <c r="CB41" s="87" t="s">
        <v>525</v>
      </c>
      <c r="CC41" s="8"/>
      <c r="CD41" s="8"/>
      <c r="CE41" s="8"/>
      <c r="CF41" s="8"/>
      <c r="CG41" s="87" t="s">
        <v>525</v>
      </c>
      <c r="CH41" s="8"/>
      <c r="CI41" s="8"/>
      <c r="CJ41" s="8"/>
      <c r="CK41" s="8"/>
      <c r="CL41" s="87" t="s">
        <v>556</v>
      </c>
      <c r="CM41" s="8"/>
      <c r="CN41" s="8"/>
      <c r="CO41" s="8"/>
      <c r="CP41" s="8"/>
      <c r="CQ41" s="87" t="s">
        <v>566</v>
      </c>
      <c r="CR41" s="8"/>
      <c r="CS41" s="8"/>
      <c r="CT41" s="8"/>
      <c r="CU41" s="8"/>
      <c r="CV41" s="87" t="s">
        <v>556</v>
      </c>
      <c r="CW41" s="8"/>
      <c r="CX41" s="8"/>
      <c r="CY41" s="8"/>
      <c r="CZ41" s="8"/>
      <c r="DA41" s="87" t="s">
        <v>582</v>
      </c>
      <c r="DB41" s="8"/>
      <c r="DC41" s="8"/>
      <c r="DD41" s="8"/>
      <c r="DE41" s="8"/>
      <c r="DF41" s="87" t="s">
        <v>593</v>
      </c>
      <c r="DG41" s="8"/>
      <c r="DH41" s="8"/>
      <c r="DI41" s="8"/>
      <c r="DJ41" s="8"/>
      <c r="DK41" s="87" t="s">
        <v>593</v>
      </c>
      <c r="DL41" s="8"/>
      <c r="DM41" s="8"/>
      <c r="DN41" s="8"/>
      <c r="DO41" s="8"/>
      <c r="DP41" s="87" t="s">
        <v>606</v>
      </c>
      <c r="DQ41" s="8"/>
      <c r="DR41" s="8"/>
      <c r="DS41" s="8"/>
      <c r="DT41" s="8"/>
      <c r="DU41" s="87" t="s">
        <v>613</v>
      </c>
      <c r="DV41" s="8"/>
      <c r="DW41" s="8"/>
      <c r="DX41" s="8"/>
      <c r="DY41" s="8"/>
      <c r="DZ41" s="87" t="s">
        <v>525</v>
      </c>
      <c r="EA41" s="8"/>
      <c r="EB41" s="8"/>
      <c r="EC41" s="8"/>
      <c r="ED41" s="8"/>
      <c r="EE41" s="87" t="s">
        <v>628</v>
      </c>
      <c r="EF41" s="8"/>
      <c r="EG41" s="8"/>
      <c r="EH41" s="8"/>
      <c r="EI41" s="8"/>
      <c r="EJ41" s="87" t="s">
        <v>628</v>
      </c>
      <c r="EK41" s="8"/>
      <c r="EL41" s="8"/>
      <c r="EM41" s="8"/>
      <c r="EN41" s="8"/>
      <c r="EO41" s="8"/>
      <c r="EP41" s="8"/>
      <c r="EQ41" s="8"/>
      <c r="ER41" s="8"/>
      <c r="ES41" s="8"/>
      <c r="ET41" s="87" t="s">
        <v>628</v>
      </c>
      <c r="EU41" s="8"/>
      <c r="EV41" s="8"/>
      <c r="EW41" s="8"/>
      <c r="EX41" s="8"/>
      <c r="EY41" s="87" t="s">
        <v>606</v>
      </c>
      <c r="EZ41" s="8"/>
      <c r="FA41" s="8"/>
      <c r="FB41" s="8"/>
      <c r="FC41" s="8"/>
      <c r="FD41" s="87" t="s">
        <v>606</v>
      </c>
      <c r="FE41" s="8"/>
      <c r="FF41" s="8"/>
      <c r="FG41" s="8"/>
      <c r="FH41" s="8"/>
      <c r="FI41" s="201"/>
      <c r="FJ41" s="201"/>
      <c r="FK41" s="201"/>
      <c r="FL41" s="201"/>
      <c r="FM41" s="201"/>
      <c r="FN41" s="85"/>
      <c r="FO41" s="85"/>
      <c r="FP41" s="85"/>
      <c r="FQ41" s="85"/>
      <c r="FR41" s="85"/>
      <c r="FS41" s="85"/>
      <c r="FT41" s="85"/>
      <c r="FU41" s="85"/>
      <c r="FV41" s="85"/>
      <c r="FW41" s="85"/>
      <c r="FX41" s="85"/>
      <c r="FY41" s="85"/>
      <c r="FZ41" s="85"/>
      <c r="GA41" s="85"/>
      <c r="GB41" s="85"/>
      <c r="GC41" s="85"/>
      <c r="GD41" s="85"/>
      <c r="GE41" s="85"/>
      <c r="GF41" s="85"/>
      <c r="GG41" s="85"/>
      <c r="GH41" s="85"/>
      <c r="GI41" s="85"/>
      <c r="GJ41" s="85"/>
      <c r="GK41" s="85"/>
      <c r="GL41" s="85"/>
      <c r="GM41" s="85"/>
      <c r="GN41" s="85"/>
      <c r="GO41" s="85"/>
      <c r="GP41" s="85"/>
      <c r="GQ41" s="85"/>
      <c r="GR41" s="85"/>
      <c r="GS41" s="85"/>
      <c r="GT41" s="85"/>
      <c r="GU41" s="85"/>
      <c r="GV41" s="85"/>
      <c r="GW41" s="85"/>
      <c r="GX41" s="85"/>
      <c r="GY41" s="85"/>
      <c r="GZ41" s="85"/>
      <c r="HA41" s="85"/>
      <c r="HB41" s="85"/>
      <c r="HC41" s="85"/>
      <c r="HD41" s="85"/>
      <c r="HE41" s="85"/>
      <c r="HF41" s="85"/>
      <c r="HG41" s="85"/>
      <c r="HH41" s="85"/>
      <c r="HI41" s="85"/>
      <c r="HJ41" s="85"/>
      <c r="HK41" s="85"/>
      <c r="HL41" s="85"/>
      <c r="HM41" s="85"/>
      <c r="HN41" s="85"/>
      <c r="HO41" s="85"/>
      <c r="HP41" s="85"/>
      <c r="HQ41" s="85"/>
      <c r="HR41" s="85"/>
      <c r="HS41" s="85"/>
      <c r="HT41" s="85"/>
      <c r="HU41" s="85"/>
      <c r="HV41" s="85"/>
      <c r="HW41" s="85"/>
      <c r="HX41" s="85"/>
      <c r="HY41" s="85"/>
      <c r="HZ41" s="85"/>
      <c r="IA41" s="85"/>
      <c r="IB41" s="85"/>
      <c r="IC41" s="85"/>
      <c r="ID41" s="85"/>
      <c r="IE41" s="85"/>
      <c r="IF41" s="85"/>
      <c r="IG41" s="85"/>
      <c r="IH41" s="85"/>
      <c r="II41" s="85"/>
      <c r="IJ41" s="85"/>
      <c r="IK41" s="85"/>
      <c r="IL41" s="85"/>
      <c r="IM41" s="85"/>
      <c r="IN41" s="85"/>
      <c r="IO41" s="85"/>
    </row>
    <row r="42" spans="1:249" s="87" customFormat="1" x14ac:dyDescent="0.2">
      <c r="A42" s="85"/>
      <c r="B42" s="34"/>
      <c r="C42" s="85"/>
      <c r="D42" s="86"/>
      <c r="E42" s="85"/>
      <c r="F42" s="86"/>
      <c r="G42" s="85"/>
      <c r="H42" s="85"/>
      <c r="I42" s="85"/>
      <c r="J42" s="85"/>
      <c r="K42" s="85"/>
      <c r="L42" s="85"/>
      <c r="M42" s="85"/>
      <c r="N42" s="85"/>
      <c r="Y42" s="87" t="s">
        <v>381</v>
      </c>
      <c r="AD42" s="87" t="s">
        <v>381</v>
      </c>
      <c r="AI42" s="87" t="s">
        <v>444</v>
      </c>
      <c r="AN42" s="87" t="s">
        <v>454</v>
      </c>
      <c r="AS42" s="87" t="s">
        <v>17</v>
      </c>
      <c r="AX42" s="87" t="s">
        <v>17</v>
      </c>
      <c r="BC42" s="87" t="s">
        <v>484</v>
      </c>
      <c r="BH42" s="87" t="s">
        <v>506</v>
      </c>
      <c r="BI42" s="8"/>
      <c r="BJ42" s="8"/>
      <c r="BK42" s="8"/>
      <c r="BL42" s="8"/>
      <c r="BM42" s="87" t="s">
        <v>381</v>
      </c>
      <c r="BN42" s="8"/>
      <c r="BO42" s="8"/>
      <c r="BP42" s="8"/>
      <c r="BQ42" s="8"/>
      <c r="BR42" s="87" t="s">
        <v>526</v>
      </c>
      <c r="BS42" s="8"/>
      <c r="BT42" s="8"/>
      <c r="BU42" s="8"/>
      <c r="BV42" s="8"/>
      <c r="BW42" s="87" t="s">
        <v>533</v>
      </c>
      <c r="BX42" s="8"/>
      <c r="BY42" s="8"/>
      <c r="BZ42" s="8"/>
      <c r="CA42" s="8"/>
      <c r="CB42" s="87" t="s">
        <v>526</v>
      </c>
      <c r="CC42" s="8"/>
      <c r="CD42" s="8"/>
      <c r="CE42" s="8"/>
      <c r="CF42" s="8"/>
      <c r="CG42" s="87" t="s">
        <v>548</v>
      </c>
      <c r="CH42" s="8"/>
      <c r="CI42" s="8"/>
      <c r="CJ42" s="8"/>
      <c r="CK42" s="8"/>
      <c r="CL42" s="87" t="s">
        <v>18</v>
      </c>
      <c r="CM42" s="8"/>
      <c r="CN42" s="8"/>
      <c r="CO42" s="8"/>
      <c r="CP42" s="8"/>
      <c r="CQ42" s="87" t="s">
        <v>567</v>
      </c>
      <c r="CR42" s="8"/>
      <c r="CS42" s="8"/>
      <c r="CT42" s="8"/>
      <c r="CU42" s="8"/>
      <c r="CV42" s="87" t="s">
        <v>506</v>
      </c>
      <c r="CW42" s="8"/>
      <c r="CX42" s="8"/>
      <c r="CY42" s="8"/>
      <c r="CZ42" s="8"/>
      <c r="DA42" s="87" t="s">
        <v>506</v>
      </c>
      <c r="DB42" s="8"/>
      <c r="DC42" s="8"/>
      <c r="DD42" s="8"/>
      <c r="DE42" s="8"/>
      <c r="DF42" s="87" t="s">
        <v>506</v>
      </c>
      <c r="DG42" s="8"/>
      <c r="DH42" s="8"/>
      <c r="DI42" s="8"/>
      <c r="DJ42" s="8"/>
      <c r="DK42" s="87" t="s">
        <v>506</v>
      </c>
      <c r="DL42" s="8"/>
      <c r="DM42" s="8"/>
      <c r="DN42" s="8"/>
      <c r="DO42" s="8"/>
      <c r="DP42" s="87" t="s">
        <v>444</v>
      </c>
      <c r="DQ42" s="8"/>
      <c r="DR42" s="8"/>
      <c r="DS42" s="8"/>
      <c r="DT42" s="8"/>
      <c r="DU42" s="87" t="s">
        <v>614</v>
      </c>
      <c r="DV42" s="8"/>
      <c r="DW42" s="8"/>
      <c r="DX42" s="8"/>
      <c r="DY42" s="8"/>
      <c r="DZ42" s="87" t="s">
        <v>614</v>
      </c>
      <c r="EA42" s="8"/>
      <c r="EB42" s="8"/>
      <c r="EC42" s="8"/>
      <c r="ED42" s="8"/>
      <c r="EE42" s="87" t="s">
        <v>630</v>
      </c>
      <c r="EF42" s="8"/>
      <c r="EG42" s="8"/>
      <c r="EH42" s="8"/>
      <c r="EI42" s="8"/>
      <c r="EJ42" s="87" t="s">
        <v>381</v>
      </c>
      <c r="EK42" s="8"/>
      <c r="EL42" s="8"/>
      <c r="EM42" s="8"/>
      <c r="EN42" s="8"/>
      <c r="EO42" s="8"/>
      <c r="EP42" s="8"/>
      <c r="EQ42" s="8"/>
      <c r="ER42" s="8"/>
      <c r="ES42" s="8"/>
      <c r="ET42" s="87" t="s">
        <v>506</v>
      </c>
      <c r="EU42" s="8"/>
      <c r="EV42" s="8"/>
      <c r="EW42" s="8"/>
      <c r="EX42" s="8"/>
      <c r="EY42" s="87" t="s">
        <v>506</v>
      </c>
      <c r="EZ42" s="8"/>
      <c r="FA42" s="8"/>
      <c r="FB42" s="8"/>
      <c r="FC42" s="8"/>
      <c r="FD42" s="87" t="s">
        <v>506</v>
      </c>
      <c r="FE42" s="8"/>
      <c r="FF42" s="8"/>
      <c r="FG42" s="8"/>
      <c r="FH42" s="8"/>
      <c r="FI42" s="201"/>
      <c r="FJ42" s="201"/>
      <c r="FK42" s="201"/>
      <c r="FL42" s="201"/>
      <c r="FM42" s="201"/>
      <c r="FN42" s="85"/>
      <c r="FO42" s="85"/>
      <c r="FP42" s="85"/>
      <c r="FQ42" s="85"/>
      <c r="FR42" s="85"/>
      <c r="FS42" s="85"/>
      <c r="FT42" s="85"/>
      <c r="FU42" s="85"/>
      <c r="FV42" s="85"/>
      <c r="FW42" s="85"/>
      <c r="FX42" s="85"/>
      <c r="FY42" s="85"/>
      <c r="FZ42" s="85"/>
      <c r="GA42" s="85"/>
      <c r="GB42" s="85"/>
      <c r="GC42" s="85"/>
      <c r="GD42" s="85"/>
      <c r="GE42" s="85"/>
      <c r="GF42" s="85"/>
      <c r="GG42" s="85"/>
      <c r="GH42" s="85"/>
      <c r="GI42" s="85"/>
      <c r="GJ42" s="85"/>
      <c r="GK42" s="85"/>
      <c r="GL42" s="85"/>
      <c r="GM42" s="85"/>
      <c r="GN42" s="85"/>
      <c r="GO42" s="85"/>
      <c r="GP42" s="85"/>
      <c r="GQ42" s="85"/>
      <c r="GR42" s="85"/>
      <c r="GS42" s="85"/>
      <c r="GT42" s="85"/>
      <c r="GU42" s="85"/>
      <c r="GV42" s="85"/>
      <c r="GW42" s="85"/>
      <c r="GX42" s="85"/>
      <c r="GY42" s="85"/>
      <c r="GZ42" s="85"/>
      <c r="HA42" s="85"/>
      <c r="HB42" s="85"/>
      <c r="HC42" s="85"/>
      <c r="HD42" s="85"/>
      <c r="HE42" s="85"/>
      <c r="HF42" s="85"/>
      <c r="HG42" s="85"/>
      <c r="HH42" s="85"/>
      <c r="HI42" s="85"/>
      <c r="HJ42" s="85"/>
      <c r="HK42" s="85"/>
      <c r="HL42" s="85"/>
      <c r="HM42" s="85"/>
      <c r="HN42" s="85"/>
      <c r="HO42" s="85"/>
      <c r="HP42" s="85"/>
      <c r="HQ42" s="85"/>
      <c r="HR42" s="85"/>
      <c r="HS42" s="85"/>
      <c r="HT42" s="85"/>
      <c r="HU42" s="85"/>
      <c r="HV42" s="85"/>
      <c r="HW42" s="85"/>
      <c r="HX42" s="85"/>
      <c r="HY42" s="85"/>
      <c r="HZ42" s="85"/>
      <c r="IA42" s="85"/>
      <c r="IB42" s="85"/>
      <c r="IC42" s="85"/>
      <c r="ID42" s="85"/>
      <c r="IE42" s="85"/>
      <c r="IF42" s="85"/>
      <c r="IG42" s="85"/>
      <c r="IH42" s="85"/>
      <c r="II42" s="85"/>
      <c r="IJ42" s="85"/>
      <c r="IK42" s="85"/>
      <c r="IL42" s="85"/>
      <c r="IM42" s="85"/>
      <c r="IN42" s="85"/>
      <c r="IO42" s="85"/>
    </row>
    <row r="43" spans="1:249" s="87" customFormat="1" x14ac:dyDescent="0.2">
      <c r="A43" s="85"/>
      <c r="B43" s="34"/>
      <c r="C43" s="85"/>
      <c r="D43" s="86"/>
      <c r="E43" s="85"/>
      <c r="F43" s="86"/>
      <c r="G43" s="85"/>
      <c r="H43" s="85"/>
      <c r="I43" s="85"/>
      <c r="J43" s="85"/>
      <c r="K43" s="85"/>
      <c r="L43" s="85"/>
      <c r="M43" s="85"/>
      <c r="N43" s="85"/>
      <c r="Y43" s="87" t="s">
        <v>382</v>
      </c>
      <c r="AD43" s="87" t="s">
        <v>328</v>
      </c>
      <c r="AI43" s="87" t="s">
        <v>328</v>
      </c>
      <c r="AS43" s="87" t="s">
        <v>460</v>
      </c>
      <c r="AX43" s="87" t="s">
        <v>460</v>
      </c>
      <c r="BH43" s="87" t="s">
        <v>504</v>
      </c>
      <c r="BI43" s="8"/>
      <c r="BJ43" s="8"/>
      <c r="BK43" s="8"/>
      <c r="BL43" s="8"/>
      <c r="BM43" s="87" t="s">
        <v>328</v>
      </c>
      <c r="BN43" s="8"/>
      <c r="BO43" s="8"/>
      <c r="BP43" s="8"/>
      <c r="BQ43" s="8"/>
      <c r="BS43" s="8"/>
      <c r="BT43" s="8"/>
      <c r="BU43" s="8"/>
      <c r="BV43" s="8"/>
      <c r="BW43" s="8"/>
      <c r="BX43" s="8"/>
      <c r="BY43" s="8"/>
      <c r="BZ43" s="8"/>
      <c r="CA43" s="8"/>
      <c r="CB43" s="8"/>
      <c r="CC43" s="8"/>
      <c r="CD43" s="8"/>
      <c r="CE43" s="8"/>
      <c r="CF43" s="8"/>
      <c r="CG43" s="87" t="s">
        <v>328</v>
      </c>
      <c r="CH43" s="8"/>
      <c r="CI43" s="8"/>
      <c r="CJ43" s="8"/>
      <c r="CK43" s="8"/>
      <c r="CL43" s="87" t="s">
        <v>328</v>
      </c>
      <c r="CM43" s="8"/>
      <c r="CN43" s="8"/>
      <c r="CO43" s="8"/>
      <c r="CP43" s="8"/>
      <c r="CR43" s="8"/>
      <c r="CS43" s="8"/>
      <c r="CT43" s="8"/>
      <c r="CU43" s="8"/>
      <c r="CV43" s="87" t="s">
        <v>577</v>
      </c>
      <c r="CW43" s="8"/>
      <c r="CX43" s="8"/>
      <c r="CY43" s="8"/>
      <c r="CZ43" s="8"/>
      <c r="DA43" s="87" t="s">
        <v>577</v>
      </c>
      <c r="DB43" s="8"/>
      <c r="DC43" s="8"/>
      <c r="DD43" s="8"/>
      <c r="DE43" s="8"/>
      <c r="DF43" s="87" t="s">
        <v>577</v>
      </c>
      <c r="DG43" s="8"/>
      <c r="DH43" s="8"/>
      <c r="DI43" s="8"/>
      <c r="DJ43" s="8"/>
      <c r="DK43" s="87" t="s">
        <v>600</v>
      </c>
      <c r="DL43" s="8"/>
      <c r="DM43" s="8"/>
      <c r="DN43" s="8"/>
      <c r="DO43" s="8"/>
      <c r="DP43" s="87" t="s">
        <v>607</v>
      </c>
      <c r="DQ43" s="8"/>
      <c r="DR43" s="8"/>
      <c r="DS43" s="8"/>
      <c r="DT43" s="8"/>
      <c r="DU43" s="87" t="s">
        <v>615</v>
      </c>
      <c r="DV43" s="8"/>
      <c r="DW43" s="8"/>
      <c r="DX43" s="8"/>
      <c r="DY43" s="8"/>
      <c r="DZ43" s="87" t="s">
        <v>624</v>
      </c>
      <c r="EA43" s="8"/>
      <c r="EB43" s="8"/>
      <c r="EC43" s="8"/>
      <c r="ED43" s="8"/>
      <c r="EE43" s="87" t="s">
        <v>328</v>
      </c>
      <c r="EF43" s="8"/>
      <c r="EG43" s="8"/>
      <c r="EH43" s="8"/>
      <c r="EI43" s="8"/>
      <c r="EJ43" s="87" t="s">
        <v>624</v>
      </c>
      <c r="EK43" s="8"/>
      <c r="EL43" s="8"/>
      <c r="EM43" s="8"/>
      <c r="EN43" s="8"/>
      <c r="EO43" s="8"/>
      <c r="EP43" s="8"/>
      <c r="EQ43" s="8"/>
      <c r="ER43" s="8"/>
      <c r="ES43" s="8"/>
      <c r="ET43" s="87" t="s">
        <v>624</v>
      </c>
      <c r="EU43" s="8"/>
      <c r="EV43" s="8"/>
      <c r="EW43" s="8"/>
      <c r="EX43" s="8"/>
      <c r="EY43" s="87" t="s">
        <v>624</v>
      </c>
      <c r="EZ43" s="8"/>
      <c r="FA43" s="8"/>
      <c r="FB43" s="8"/>
      <c r="FC43" s="8"/>
      <c r="FD43" s="87" t="s">
        <v>624</v>
      </c>
      <c r="FE43" s="8"/>
      <c r="FF43" s="8"/>
      <c r="FG43" s="8"/>
      <c r="FH43" s="8"/>
      <c r="FI43" s="201"/>
      <c r="FJ43" s="201"/>
      <c r="FK43" s="201"/>
      <c r="FL43" s="201"/>
      <c r="FM43" s="201"/>
      <c r="FN43" s="85"/>
      <c r="FO43" s="85"/>
      <c r="FP43" s="85"/>
      <c r="FQ43" s="85"/>
      <c r="FR43" s="85"/>
      <c r="FS43" s="85"/>
      <c r="FT43" s="85"/>
      <c r="FU43" s="85"/>
      <c r="FV43" s="85"/>
      <c r="FW43" s="85"/>
      <c r="FX43" s="85"/>
      <c r="FY43" s="85"/>
      <c r="FZ43" s="85"/>
      <c r="GA43" s="85"/>
      <c r="GB43" s="85"/>
      <c r="GC43" s="85"/>
      <c r="GD43" s="85"/>
      <c r="GE43" s="85"/>
      <c r="GF43" s="85"/>
      <c r="GG43" s="85"/>
      <c r="GH43" s="85"/>
      <c r="GI43" s="85"/>
      <c r="GJ43" s="85"/>
      <c r="GK43" s="85"/>
      <c r="GL43" s="85"/>
      <c r="GM43" s="85"/>
      <c r="GN43" s="85"/>
      <c r="GO43" s="85"/>
      <c r="GP43" s="85"/>
      <c r="GQ43" s="85"/>
      <c r="GR43" s="85"/>
      <c r="GS43" s="85"/>
      <c r="GT43" s="85"/>
      <c r="GU43" s="85"/>
      <c r="GV43" s="85"/>
      <c r="GW43" s="85"/>
      <c r="GX43" s="85"/>
      <c r="GY43" s="85"/>
      <c r="GZ43" s="85"/>
      <c r="HA43" s="85"/>
      <c r="HB43" s="85"/>
      <c r="HC43" s="85"/>
      <c r="HD43" s="85"/>
      <c r="HE43" s="85"/>
      <c r="HF43" s="85"/>
      <c r="HG43" s="85"/>
      <c r="HH43" s="85"/>
      <c r="HI43" s="85"/>
      <c r="HJ43" s="85"/>
      <c r="HK43" s="85"/>
      <c r="HL43" s="85"/>
      <c r="HM43" s="85"/>
      <c r="HN43" s="85"/>
      <c r="HO43" s="85"/>
      <c r="HP43" s="85"/>
      <c r="HQ43" s="85"/>
      <c r="HR43" s="85"/>
      <c r="HS43" s="85"/>
      <c r="HT43" s="85"/>
      <c r="HU43" s="85"/>
      <c r="HV43" s="85"/>
      <c r="HW43" s="85"/>
      <c r="HX43" s="85"/>
      <c r="HY43" s="85"/>
      <c r="HZ43" s="85"/>
      <c r="IA43" s="85"/>
      <c r="IB43" s="85"/>
      <c r="IC43" s="85"/>
      <c r="ID43" s="85"/>
      <c r="IE43" s="85"/>
      <c r="IF43" s="85"/>
      <c r="IG43" s="85"/>
      <c r="IH43" s="85"/>
      <c r="II43" s="85"/>
      <c r="IJ43" s="85"/>
      <c r="IK43" s="85"/>
      <c r="IL43" s="85"/>
      <c r="IM43" s="85"/>
      <c r="IN43" s="85"/>
      <c r="IO43" s="85"/>
    </row>
    <row r="44" spans="1:249" s="87" customFormat="1" ht="344.25" customHeight="1" x14ac:dyDescent="0.2">
      <c r="A44" s="85"/>
      <c r="B44" s="34"/>
      <c r="C44" s="85"/>
      <c r="D44" s="86"/>
      <c r="E44" s="85"/>
      <c r="F44" s="86"/>
      <c r="G44" s="85"/>
      <c r="H44" s="85"/>
      <c r="I44" s="85"/>
      <c r="J44" s="85"/>
      <c r="K44" s="85"/>
      <c r="L44" s="85"/>
      <c r="M44" s="85"/>
      <c r="N44" s="85"/>
      <c r="O44" s="219"/>
      <c r="P44" s="220"/>
      <c r="Q44" s="220"/>
      <c r="R44" s="220"/>
      <c r="S44" s="221"/>
      <c r="T44" s="219" t="s">
        <v>496</v>
      </c>
      <c r="U44" s="220"/>
      <c r="V44" s="220"/>
      <c r="W44" s="220"/>
      <c r="X44" s="221"/>
      <c r="Y44" s="219" t="s">
        <v>385</v>
      </c>
      <c r="Z44" s="220"/>
      <c r="AA44" s="220"/>
      <c r="AB44" s="220"/>
      <c r="AC44" s="221"/>
      <c r="AD44" s="219" t="s">
        <v>438</v>
      </c>
      <c r="AE44" s="220"/>
      <c r="AF44" s="220"/>
      <c r="AG44" s="220"/>
      <c r="AH44" s="221"/>
      <c r="AI44" s="219" t="s">
        <v>494</v>
      </c>
      <c r="AJ44" s="220"/>
      <c r="AK44" s="220"/>
      <c r="AL44" s="220"/>
      <c r="AM44" s="221"/>
      <c r="AN44" s="219" t="s">
        <v>455</v>
      </c>
      <c r="AO44" s="220"/>
      <c r="AP44" s="220"/>
      <c r="AQ44" s="220"/>
      <c r="AR44" s="221"/>
      <c r="AS44" s="219" t="s">
        <v>493</v>
      </c>
      <c r="AT44" s="220"/>
      <c r="AU44" s="220"/>
      <c r="AV44" s="220"/>
      <c r="AW44" s="221"/>
      <c r="AX44" s="219" t="s">
        <v>480</v>
      </c>
      <c r="AY44" s="220"/>
      <c r="AZ44" s="220"/>
      <c r="BA44" s="220"/>
      <c r="BB44" s="221"/>
      <c r="BC44" s="219" t="s">
        <v>492</v>
      </c>
      <c r="BD44" s="220"/>
      <c r="BE44" s="220"/>
      <c r="BF44" s="220"/>
      <c r="BG44" s="221"/>
      <c r="BH44" s="219" t="s">
        <v>510</v>
      </c>
      <c r="BI44" s="220"/>
      <c r="BJ44" s="220"/>
      <c r="BK44" s="220"/>
      <c r="BL44" s="221"/>
      <c r="BM44" s="219" t="s">
        <v>516</v>
      </c>
      <c r="BN44" s="220"/>
      <c r="BO44" s="220"/>
      <c r="BP44" s="220"/>
      <c r="BQ44" s="221"/>
      <c r="BR44" s="219" t="s">
        <v>528</v>
      </c>
      <c r="BS44" s="220"/>
      <c r="BT44" s="220"/>
      <c r="BU44" s="220"/>
      <c r="BV44" s="221"/>
      <c r="BW44" s="219" t="s">
        <v>535</v>
      </c>
      <c r="BX44" s="220"/>
      <c r="BY44" s="220"/>
      <c r="BZ44" s="220"/>
      <c r="CA44" s="221"/>
      <c r="CB44" s="219" t="s">
        <v>540</v>
      </c>
      <c r="CC44" s="220"/>
      <c r="CD44" s="220"/>
      <c r="CE44" s="220"/>
      <c r="CF44" s="221"/>
      <c r="CG44" s="219" t="s">
        <v>554</v>
      </c>
      <c r="CH44" s="220"/>
      <c r="CI44" s="220"/>
      <c r="CJ44" s="220"/>
      <c r="CK44" s="221"/>
      <c r="CL44" s="219" t="s">
        <v>560</v>
      </c>
      <c r="CM44" s="220"/>
      <c r="CN44" s="220"/>
      <c r="CO44" s="220"/>
      <c r="CP44" s="221"/>
      <c r="CQ44" s="219" t="s">
        <v>574</v>
      </c>
      <c r="CR44" s="220"/>
      <c r="CS44" s="220"/>
      <c r="CT44" s="220"/>
      <c r="CU44" s="221"/>
      <c r="CV44" s="219" t="s">
        <v>590</v>
      </c>
      <c r="CW44" s="220"/>
      <c r="CX44" s="220"/>
      <c r="CY44" s="220"/>
      <c r="CZ44" s="221"/>
      <c r="DA44" s="219" t="s">
        <v>589</v>
      </c>
      <c r="DB44" s="220"/>
      <c r="DC44" s="220"/>
      <c r="DD44" s="220"/>
      <c r="DE44" s="221"/>
      <c r="DF44" s="219" t="s">
        <v>595</v>
      </c>
      <c r="DG44" s="220"/>
      <c r="DH44" s="220"/>
      <c r="DI44" s="220"/>
      <c r="DJ44" s="221"/>
      <c r="DK44" s="219" t="s">
        <v>611</v>
      </c>
      <c r="DL44" s="220"/>
      <c r="DM44" s="220"/>
      <c r="DN44" s="220"/>
      <c r="DO44" s="221"/>
      <c r="DP44" s="219" t="s">
        <v>609</v>
      </c>
      <c r="DQ44" s="220"/>
      <c r="DR44" s="220"/>
      <c r="DS44" s="220"/>
      <c r="DT44" s="221"/>
      <c r="DU44" s="219" t="s">
        <v>619</v>
      </c>
      <c r="DV44" s="220"/>
      <c r="DW44" s="220"/>
      <c r="DX44" s="220"/>
      <c r="DY44" s="221"/>
      <c r="DZ44" s="219" t="s">
        <v>626</v>
      </c>
      <c r="EA44" s="220"/>
      <c r="EB44" s="220"/>
      <c r="EC44" s="220"/>
      <c r="ED44" s="221"/>
      <c r="EE44" s="219" t="s">
        <v>634</v>
      </c>
      <c r="EF44" s="220"/>
      <c r="EG44" s="220"/>
      <c r="EH44" s="220"/>
      <c r="EI44" s="221"/>
      <c r="EJ44" s="219" t="s">
        <v>638</v>
      </c>
      <c r="EK44" s="220"/>
      <c r="EL44" s="220"/>
      <c r="EM44" s="220"/>
      <c r="EN44" s="221"/>
      <c r="EO44" s="219" t="s">
        <v>645</v>
      </c>
      <c r="EP44" s="220"/>
      <c r="EQ44" s="220"/>
      <c r="ER44" s="220"/>
      <c r="ES44" s="221"/>
      <c r="ET44" s="219" t="s">
        <v>653</v>
      </c>
      <c r="EU44" s="220"/>
      <c r="EV44" s="220"/>
      <c r="EW44" s="220"/>
      <c r="EX44" s="221"/>
      <c r="EY44" s="219" t="s">
        <v>663</v>
      </c>
      <c r="EZ44" s="220"/>
      <c r="FA44" s="220"/>
      <c r="FB44" s="220"/>
      <c r="FC44" s="221"/>
      <c r="FD44" s="219" t="s">
        <v>672</v>
      </c>
      <c r="FE44" s="220"/>
      <c r="FF44" s="220"/>
      <c r="FG44" s="220"/>
      <c r="FH44" s="221"/>
      <c r="FI44" s="223"/>
      <c r="FJ44" s="224"/>
      <c r="FK44" s="224"/>
      <c r="FL44" s="224"/>
      <c r="FM44" s="225"/>
      <c r="FN44" s="85"/>
      <c r="FO44" s="85"/>
      <c r="FP44" s="85"/>
      <c r="FQ44" s="85"/>
      <c r="FR44" s="85"/>
      <c r="FS44" s="85"/>
      <c r="FT44" s="85"/>
      <c r="FU44" s="85"/>
      <c r="FV44" s="85"/>
      <c r="FW44" s="85"/>
      <c r="FX44" s="85"/>
      <c r="FY44" s="85"/>
      <c r="FZ44" s="85"/>
      <c r="GA44" s="85"/>
      <c r="GB44" s="85"/>
      <c r="GC44" s="85"/>
      <c r="GD44" s="85"/>
      <c r="GE44" s="85"/>
      <c r="GF44" s="85"/>
      <c r="GG44" s="85"/>
      <c r="GH44" s="85"/>
      <c r="GI44" s="85"/>
      <c r="GJ44" s="85"/>
      <c r="GK44" s="85"/>
      <c r="GL44" s="85"/>
      <c r="GM44" s="85"/>
      <c r="GN44" s="85"/>
      <c r="GO44" s="85"/>
      <c r="GP44" s="85"/>
      <c r="GQ44" s="85"/>
      <c r="GR44" s="85"/>
      <c r="GS44" s="85"/>
      <c r="GT44" s="85"/>
      <c r="GU44" s="85"/>
      <c r="GV44" s="85"/>
      <c r="GW44" s="85"/>
      <c r="GX44" s="85"/>
      <c r="GY44" s="85"/>
      <c r="GZ44" s="85"/>
      <c r="HA44" s="85"/>
      <c r="HB44" s="85"/>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85"/>
      <c r="IG44" s="85"/>
      <c r="IH44" s="85"/>
      <c r="II44" s="85"/>
      <c r="IJ44" s="85"/>
      <c r="IK44" s="85"/>
      <c r="IL44" s="85"/>
      <c r="IM44" s="85"/>
      <c r="IN44" s="85"/>
      <c r="IO44" s="85"/>
    </row>
    <row r="45" spans="1:249" s="87" customFormat="1" x14ac:dyDescent="0.2">
      <c r="A45" s="85"/>
      <c r="B45" s="34"/>
      <c r="C45" s="85"/>
      <c r="D45" s="86"/>
      <c r="E45" s="85"/>
      <c r="F45" s="86"/>
      <c r="G45" s="85"/>
      <c r="H45" s="85"/>
      <c r="I45" s="85"/>
      <c r="J45" s="85"/>
      <c r="K45" s="85"/>
      <c r="L45" s="85"/>
      <c r="M45" s="85"/>
      <c r="N45" s="85"/>
      <c r="FI45" s="202"/>
      <c r="FJ45" s="202"/>
      <c r="FK45" s="202"/>
      <c r="FL45" s="202"/>
      <c r="FM45" s="202"/>
      <c r="FN45" s="85"/>
      <c r="FO45" s="85"/>
      <c r="FP45" s="85"/>
      <c r="FQ45" s="85"/>
      <c r="FR45" s="85"/>
      <c r="FS45" s="85"/>
      <c r="FT45" s="85"/>
      <c r="FU45" s="85"/>
      <c r="FV45" s="85"/>
      <c r="FW45" s="85"/>
      <c r="FX45" s="85"/>
      <c r="FY45" s="85"/>
      <c r="FZ45" s="85"/>
      <c r="GA45" s="85"/>
      <c r="GB45" s="85"/>
      <c r="GC45" s="85"/>
      <c r="GD45" s="85"/>
      <c r="GE45" s="85"/>
      <c r="GF45" s="85"/>
      <c r="GG45" s="85"/>
      <c r="GH45" s="85"/>
      <c r="GI45" s="85"/>
      <c r="GJ45" s="85"/>
      <c r="GK45" s="85"/>
      <c r="GL45" s="85"/>
      <c r="GM45" s="85"/>
      <c r="GN45" s="85"/>
      <c r="GO45" s="85"/>
      <c r="GP45" s="85"/>
      <c r="GQ45" s="85"/>
      <c r="GR45" s="85"/>
      <c r="GS45" s="85"/>
      <c r="GT45" s="85"/>
      <c r="GU45" s="85"/>
      <c r="GV45" s="85"/>
      <c r="GW45" s="85"/>
      <c r="GX45" s="85"/>
      <c r="GY45" s="85"/>
      <c r="GZ45" s="85"/>
      <c r="HA45" s="85"/>
      <c r="HB45" s="85"/>
      <c r="HC45" s="85"/>
      <c r="HD45" s="85"/>
      <c r="HE45" s="85"/>
      <c r="HF45" s="85"/>
      <c r="HG45" s="85"/>
      <c r="HH45" s="85"/>
      <c r="HI45" s="85"/>
      <c r="HJ45" s="85"/>
      <c r="HK45" s="85"/>
      <c r="HL45" s="85"/>
      <c r="HM45" s="85"/>
      <c r="HN45" s="85"/>
      <c r="HO45" s="85"/>
      <c r="HP45" s="85"/>
      <c r="HQ45" s="85"/>
      <c r="HR45" s="85"/>
      <c r="HS45" s="85"/>
      <c r="HT45" s="85"/>
      <c r="HU45" s="85"/>
      <c r="HV45" s="85"/>
      <c r="HW45" s="85"/>
      <c r="HX45" s="85"/>
      <c r="HY45" s="85"/>
      <c r="HZ45" s="85"/>
      <c r="IA45" s="85"/>
      <c r="IB45" s="85"/>
      <c r="IC45" s="85"/>
      <c r="ID45" s="85"/>
      <c r="IE45" s="85"/>
      <c r="IF45" s="85"/>
      <c r="IG45" s="85"/>
      <c r="IH45" s="85"/>
      <c r="II45" s="85"/>
      <c r="IJ45" s="85"/>
      <c r="IK45" s="85"/>
      <c r="IL45" s="85"/>
      <c r="IM45" s="85"/>
      <c r="IN45" s="85"/>
      <c r="IO45" s="85"/>
    </row>
    <row r="46" spans="1:249" s="8" customFormat="1" x14ac:dyDescent="0.2">
      <c r="A46" s="6"/>
      <c r="C46" s="6"/>
      <c r="D46" s="19"/>
      <c r="E46" s="6"/>
      <c r="F46" s="19"/>
      <c r="G46" s="6"/>
      <c r="H46" s="6"/>
      <c r="I46" s="6"/>
      <c r="J46" s="6"/>
      <c r="K46" s="6"/>
      <c r="L46" s="6"/>
      <c r="M46" s="6"/>
      <c r="N46" s="6"/>
      <c r="T46" s="222" t="s">
        <v>384</v>
      </c>
      <c r="U46" s="222"/>
      <c r="V46" s="222"/>
      <c r="W46" s="222"/>
      <c r="X46" s="222"/>
      <c r="Y46" s="222" t="s">
        <v>384</v>
      </c>
      <c r="Z46" s="222"/>
      <c r="AA46" s="222"/>
      <c r="AB46" s="222"/>
      <c r="AC46" s="222"/>
      <c r="AD46" s="222" t="s">
        <v>384</v>
      </c>
      <c r="AE46" s="222"/>
      <c r="AF46" s="222"/>
      <c r="AG46" s="222"/>
      <c r="AH46" s="222"/>
      <c r="AI46" s="222" t="s">
        <v>384</v>
      </c>
      <c r="AJ46" s="222"/>
      <c r="AK46" s="222"/>
      <c r="AL46" s="222"/>
      <c r="AM46" s="222"/>
      <c r="AN46" s="222" t="s">
        <v>384</v>
      </c>
      <c r="AO46" s="222"/>
      <c r="AP46" s="222"/>
      <c r="AQ46" s="222"/>
      <c r="AR46" s="222"/>
      <c r="AS46" s="222" t="s">
        <v>384</v>
      </c>
      <c r="AT46" s="222"/>
      <c r="AU46" s="222"/>
      <c r="AV46" s="222"/>
      <c r="AW46" s="222"/>
      <c r="AX46" s="222" t="s">
        <v>384</v>
      </c>
      <c r="AY46" s="222"/>
      <c r="AZ46" s="222"/>
      <c r="BA46" s="222"/>
      <c r="BB46" s="222"/>
      <c r="BC46" s="222" t="s">
        <v>384</v>
      </c>
      <c r="BD46" s="222"/>
      <c r="BE46" s="222"/>
      <c r="BF46" s="222"/>
      <c r="BG46" s="222"/>
      <c r="BH46" s="222" t="s">
        <v>384</v>
      </c>
      <c r="BI46" s="222"/>
      <c r="BJ46" s="222"/>
      <c r="BK46" s="222"/>
      <c r="BL46" s="222"/>
      <c r="BM46" s="222" t="s">
        <v>384</v>
      </c>
      <c r="BN46" s="222"/>
      <c r="BO46" s="222"/>
      <c r="BP46" s="222"/>
      <c r="BQ46" s="222"/>
      <c r="BR46" s="222" t="s">
        <v>384</v>
      </c>
      <c r="BS46" s="222"/>
      <c r="BT46" s="222"/>
      <c r="BU46" s="222"/>
      <c r="BV46" s="222"/>
      <c r="BW46" s="222" t="s">
        <v>384</v>
      </c>
      <c r="BX46" s="222"/>
      <c r="BY46" s="222"/>
      <c r="BZ46" s="222"/>
      <c r="CA46" s="222"/>
      <c r="CB46" s="222" t="s">
        <v>384</v>
      </c>
      <c r="CC46" s="222"/>
      <c r="CD46" s="222"/>
      <c r="CE46" s="222"/>
      <c r="CF46" s="222"/>
      <c r="CG46" s="222" t="s">
        <v>384</v>
      </c>
      <c r="CH46" s="222"/>
      <c r="CI46" s="222"/>
      <c r="CJ46" s="222"/>
      <c r="CK46" s="222"/>
      <c r="CL46" s="222" t="s">
        <v>384</v>
      </c>
      <c r="CM46" s="222"/>
      <c r="CN46" s="222"/>
      <c r="CO46" s="222"/>
      <c r="CP46" s="222"/>
      <c r="CQ46" s="222" t="s">
        <v>384</v>
      </c>
      <c r="CR46" s="222"/>
      <c r="CS46" s="222"/>
      <c r="CT46" s="222"/>
      <c r="CU46" s="222"/>
      <c r="CV46" s="222" t="s">
        <v>384</v>
      </c>
      <c r="CW46" s="222"/>
      <c r="CX46" s="222"/>
      <c r="CY46" s="222"/>
      <c r="CZ46" s="222"/>
      <c r="DA46" s="222" t="s">
        <v>384</v>
      </c>
      <c r="DB46" s="222"/>
      <c r="DC46" s="222"/>
      <c r="DD46" s="222"/>
      <c r="DE46" s="222"/>
      <c r="DF46" s="222" t="s">
        <v>384</v>
      </c>
      <c r="DG46" s="222"/>
      <c r="DH46" s="222"/>
      <c r="DI46" s="222"/>
      <c r="DJ46" s="222"/>
      <c r="DK46" s="222" t="s">
        <v>384</v>
      </c>
      <c r="DL46" s="222"/>
      <c r="DM46" s="222"/>
      <c r="DN46" s="222"/>
      <c r="DO46" s="222"/>
      <c r="DP46" s="222" t="s">
        <v>384</v>
      </c>
      <c r="DQ46" s="222"/>
      <c r="DR46" s="222"/>
      <c r="DS46" s="222"/>
      <c r="DT46" s="222"/>
      <c r="DU46" s="222" t="s">
        <v>384</v>
      </c>
      <c r="DV46" s="222"/>
      <c r="DW46" s="222"/>
      <c r="DX46" s="222"/>
      <c r="DY46" s="222"/>
      <c r="DZ46" s="222" t="s">
        <v>384</v>
      </c>
      <c r="EA46" s="222"/>
      <c r="EB46" s="222"/>
      <c r="EC46" s="222"/>
      <c r="ED46" s="222"/>
      <c r="EE46" s="222" t="s">
        <v>384</v>
      </c>
      <c r="EF46" s="222"/>
      <c r="EG46" s="222"/>
      <c r="EH46" s="222"/>
      <c r="EI46" s="222"/>
      <c r="EJ46" s="222" t="s">
        <v>384</v>
      </c>
      <c r="EK46" s="222"/>
      <c r="EL46" s="222"/>
      <c r="EM46" s="222"/>
      <c r="EN46" s="222"/>
      <c r="EO46" s="222" t="s">
        <v>384</v>
      </c>
      <c r="EP46" s="222"/>
      <c r="EQ46" s="222"/>
      <c r="ER46" s="222"/>
      <c r="ES46" s="222"/>
      <c r="ET46" s="222" t="s">
        <v>384</v>
      </c>
      <c r="EU46" s="222"/>
      <c r="EV46" s="222"/>
      <c r="EW46" s="222"/>
      <c r="EX46" s="222"/>
      <c r="EY46" s="222" t="s">
        <v>384</v>
      </c>
      <c r="EZ46" s="222"/>
      <c r="FA46" s="222"/>
      <c r="FB46" s="222"/>
      <c r="FC46" s="222"/>
      <c r="FD46" s="222" t="s">
        <v>384</v>
      </c>
      <c r="FE46" s="222"/>
      <c r="FF46" s="222"/>
      <c r="FG46" s="222"/>
      <c r="FH46" s="222"/>
      <c r="FI46" s="273"/>
      <c r="FJ46" s="273"/>
      <c r="FK46" s="273"/>
      <c r="FL46" s="273"/>
      <c r="FM46" s="273"/>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row>
    <row r="47" spans="1:249" s="87" customFormat="1" x14ac:dyDescent="0.2">
      <c r="A47" s="85"/>
      <c r="B47" s="34"/>
      <c r="C47" s="85"/>
      <c r="D47" s="86"/>
      <c r="E47" s="85"/>
      <c r="F47" s="86"/>
      <c r="G47" s="85"/>
      <c r="H47" s="85"/>
      <c r="I47" s="85"/>
      <c r="J47" s="85"/>
      <c r="K47" s="85"/>
      <c r="L47" s="85"/>
      <c r="M47" s="85"/>
      <c r="N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c r="HH47" s="85"/>
      <c r="HI47" s="85"/>
      <c r="HJ47" s="85"/>
      <c r="HK47" s="85"/>
      <c r="HL47" s="85"/>
      <c r="HM47" s="85"/>
      <c r="HN47" s="85"/>
      <c r="HO47" s="85"/>
      <c r="HP47" s="85"/>
      <c r="HQ47" s="85"/>
      <c r="HR47" s="85"/>
      <c r="HS47" s="85"/>
      <c r="HT47" s="85"/>
      <c r="HU47" s="85"/>
      <c r="HV47" s="85"/>
      <c r="HW47" s="85"/>
      <c r="HX47" s="85"/>
      <c r="HY47" s="85"/>
      <c r="HZ47" s="85"/>
      <c r="IA47" s="85"/>
      <c r="IB47" s="85"/>
      <c r="IC47" s="85"/>
      <c r="ID47" s="85"/>
      <c r="IE47" s="85"/>
      <c r="IF47" s="85"/>
      <c r="IG47" s="85"/>
      <c r="IH47" s="85"/>
      <c r="II47" s="85"/>
      <c r="IJ47" s="85"/>
      <c r="IK47" s="85"/>
      <c r="IL47" s="85"/>
      <c r="IM47" s="85"/>
      <c r="IN47" s="85"/>
      <c r="IO47" s="85"/>
    </row>
    <row r="48" spans="1:249" s="87" customFormat="1" x14ac:dyDescent="0.2">
      <c r="A48" s="85"/>
      <c r="B48" s="34"/>
      <c r="C48" s="85"/>
      <c r="D48" s="86"/>
      <c r="E48" s="85"/>
      <c r="F48" s="86"/>
      <c r="G48" s="85"/>
      <c r="H48" s="85"/>
      <c r="I48" s="85"/>
      <c r="J48" s="85"/>
      <c r="K48" s="85"/>
      <c r="L48" s="85"/>
      <c r="M48" s="85"/>
      <c r="N48" s="85"/>
      <c r="BH48" s="216" t="s">
        <v>518</v>
      </c>
      <c r="BI48" s="217"/>
      <c r="BJ48" s="217"/>
      <c r="BK48" s="217"/>
      <c r="BL48" s="218"/>
      <c r="BM48" s="216" t="s">
        <v>521</v>
      </c>
      <c r="BN48" s="217"/>
      <c r="BO48" s="217"/>
      <c r="BP48" s="217"/>
      <c r="BQ48" s="218"/>
      <c r="FD48" s="216" t="s">
        <v>674</v>
      </c>
      <c r="FE48" s="217"/>
      <c r="FF48" s="217"/>
      <c r="FG48" s="217"/>
      <c r="FH48" s="218"/>
      <c r="FI48" s="216" t="s">
        <v>521</v>
      </c>
      <c r="FJ48" s="217"/>
      <c r="FK48" s="217"/>
      <c r="FL48" s="217"/>
      <c r="FM48" s="218"/>
      <c r="FN48" s="85"/>
      <c r="FO48" s="85"/>
      <c r="FP48" s="85"/>
      <c r="FQ48" s="85"/>
      <c r="FR48" s="85"/>
      <c r="FS48" s="85"/>
      <c r="FT48" s="85"/>
      <c r="FU48" s="85"/>
      <c r="FV48" s="85"/>
      <c r="FW48" s="85"/>
      <c r="FX48" s="85"/>
      <c r="FY48" s="85"/>
      <c r="FZ48" s="85"/>
      <c r="GA48" s="85"/>
      <c r="GB48" s="85"/>
      <c r="GC48" s="85"/>
      <c r="GD48" s="85"/>
      <c r="GE48" s="85"/>
      <c r="GF48" s="85"/>
      <c r="GG48" s="85"/>
      <c r="GH48" s="85"/>
      <c r="GI48" s="85"/>
      <c r="GJ48" s="85"/>
      <c r="GK48" s="85"/>
      <c r="GL48" s="85"/>
      <c r="GM48" s="85"/>
      <c r="GN48" s="85"/>
      <c r="GO48" s="85"/>
      <c r="GP48" s="85"/>
      <c r="GQ48" s="85"/>
      <c r="GR48" s="85"/>
      <c r="GS48" s="85"/>
      <c r="GT48" s="85"/>
      <c r="GU48" s="85"/>
      <c r="GV48" s="85"/>
      <c r="GW48" s="85"/>
      <c r="GX48" s="85"/>
      <c r="GY48" s="85"/>
      <c r="GZ48" s="85"/>
      <c r="HA48" s="85"/>
      <c r="HB48" s="85"/>
      <c r="HC48" s="85"/>
      <c r="HD48" s="85"/>
      <c r="HE48" s="85"/>
      <c r="HF48" s="85"/>
      <c r="HG48" s="85"/>
      <c r="HH48" s="85"/>
      <c r="HI48" s="85"/>
      <c r="HJ48" s="85"/>
      <c r="HK48" s="85"/>
      <c r="HL48" s="85"/>
      <c r="HM48" s="85"/>
      <c r="HN48" s="85"/>
      <c r="HO48" s="85"/>
      <c r="HP48" s="85"/>
      <c r="HQ48" s="85"/>
      <c r="HR48" s="85"/>
      <c r="HS48" s="85"/>
      <c r="HT48" s="85"/>
      <c r="HU48" s="85"/>
      <c r="HV48" s="85"/>
      <c r="HW48" s="85"/>
      <c r="HX48" s="85"/>
      <c r="HY48" s="85"/>
      <c r="HZ48" s="85"/>
      <c r="IA48" s="85"/>
      <c r="IB48" s="85"/>
      <c r="IC48" s="85"/>
      <c r="ID48" s="85"/>
      <c r="IE48" s="85"/>
      <c r="IF48" s="85"/>
      <c r="IG48" s="85"/>
      <c r="IH48" s="85"/>
      <c r="II48" s="85"/>
      <c r="IJ48" s="85"/>
      <c r="IK48" s="85"/>
      <c r="IL48" s="85"/>
      <c r="IM48" s="85"/>
      <c r="IN48" s="85"/>
      <c r="IO48" s="85"/>
    </row>
    <row r="49" spans="1:249" s="87" customFormat="1" x14ac:dyDescent="0.2">
      <c r="A49" s="85"/>
      <c r="B49" s="34"/>
      <c r="C49" s="85"/>
      <c r="D49" s="86"/>
      <c r="E49" s="85"/>
      <c r="F49" s="86"/>
      <c r="G49" s="85"/>
      <c r="H49" s="85"/>
      <c r="I49" s="85"/>
      <c r="J49" s="85"/>
      <c r="K49" s="85"/>
      <c r="L49" s="85"/>
      <c r="M49" s="85"/>
      <c r="N49" s="85"/>
      <c r="FN49" s="85"/>
      <c r="FO49" s="85"/>
      <c r="FP49" s="85"/>
      <c r="FQ49" s="85"/>
      <c r="FR49" s="85"/>
      <c r="FS49" s="85"/>
      <c r="FT49" s="85"/>
      <c r="FU49" s="85"/>
      <c r="FV49" s="85"/>
      <c r="FW49" s="85"/>
      <c r="FX49" s="85"/>
      <c r="FY49" s="85"/>
      <c r="FZ49" s="85"/>
      <c r="GA49" s="85"/>
      <c r="GB49" s="85"/>
      <c r="GC49" s="85"/>
      <c r="GD49" s="85"/>
      <c r="GE49" s="85"/>
      <c r="GF49" s="85"/>
      <c r="GG49" s="85"/>
      <c r="GH49" s="85"/>
      <c r="GI49" s="85"/>
      <c r="GJ49" s="85"/>
      <c r="GK49" s="85"/>
      <c r="GL49" s="85"/>
      <c r="GM49" s="85"/>
      <c r="GN49" s="85"/>
      <c r="GO49" s="85"/>
      <c r="GP49" s="85"/>
      <c r="GQ49" s="85"/>
      <c r="GR49" s="85"/>
      <c r="GS49" s="85"/>
      <c r="GT49" s="85"/>
      <c r="GU49" s="85"/>
      <c r="GV49" s="85"/>
      <c r="GW49" s="85"/>
      <c r="GX49" s="85"/>
      <c r="GY49" s="85"/>
      <c r="GZ49" s="85"/>
      <c r="HA49" s="85"/>
      <c r="HB49" s="85"/>
      <c r="HC49" s="85"/>
      <c r="HD49" s="85"/>
      <c r="HE49" s="85"/>
      <c r="HF49" s="85"/>
      <c r="HG49" s="85"/>
      <c r="HH49" s="85"/>
      <c r="HI49" s="85"/>
      <c r="HJ49" s="85"/>
      <c r="HK49" s="85"/>
      <c r="HL49" s="85"/>
      <c r="HM49" s="85"/>
      <c r="HN49" s="85"/>
      <c r="HO49" s="85"/>
      <c r="HP49" s="85"/>
      <c r="HQ49" s="85"/>
      <c r="HR49" s="85"/>
      <c r="HS49" s="85"/>
      <c r="HT49" s="85"/>
      <c r="HU49" s="85"/>
      <c r="HV49" s="85"/>
      <c r="HW49" s="85"/>
      <c r="HX49" s="85"/>
      <c r="HY49" s="85"/>
      <c r="HZ49" s="85"/>
      <c r="IA49" s="85"/>
      <c r="IB49" s="85"/>
      <c r="IC49" s="85"/>
      <c r="ID49" s="85"/>
      <c r="IE49" s="85"/>
      <c r="IF49" s="85"/>
      <c r="IG49" s="85"/>
      <c r="IH49" s="85"/>
      <c r="II49" s="85"/>
      <c r="IJ49" s="85"/>
      <c r="IK49" s="85"/>
      <c r="IL49" s="85"/>
      <c r="IM49" s="85"/>
      <c r="IN49" s="85"/>
      <c r="IO49" s="85"/>
    </row>
    <row r="50" spans="1:249" s="87" customFormat="1" x14ac:dyDescent="0.2">
      <c r="A50" s="85"/>
      <c r="B50" s="34"/>
      <c r="C50" s="85"/>
      <c r="D50" s="86"/>
      <c r="E50" s="85"/>
      <c r="F50" s="86"/>
      <c r="G50" s="85"/>
      <c r="H50" s="85"/>
      <c r="I50" s="85"/>
      <c r="J50" s="85"/>
      <c r="K50" s="85"/>
      <c r="L50" s="85"/>
      <c r="M50" s="85"/>
      <c r="N50" s="85"/>
      <c r="FN50" s="85"/>
      <c r="FO50" s="85"/>
      <c r="FP50" s="85"/>
      <c r="FQ50" s="85"/>
      <c r="FR50" s="85"/>
      <c r="FS50" s="85"/>
      <c r="FT50" s="85"/>
      <c r="FU50" s="85"/>
      <c r="FV50" s="85"/>
      <c r="FW50" s="85"/>
      <c r="FX50" s="85"/>
      <c r="FY50" s="85"/>
      <c r="FZ50" s="85"/>
      <c r="GA50" s="85"/>
      <c r="GB50" s="85"/>
      <c r="GC50" s="85"/>
      <c r="GD50" s="85"/>
      <c r="GE50" s="85"/>
      <c r="GF50" s="85"/>
      <c r="GG50" s="85"/>
      <c r="GH50" s="85"/>
      <c r="GI50" s="85"/>
      <c r="GJ50" s="85"/>
      <c r="GK50" s="85"/>
      <c r="GL50" s="85"/>
      <c r="GM50" s="85"/>
      <c r="GN50" s="85"/>
      <c r="GO50" s="85"/>
      <c r="GP50" s="85"/>
      <c r="GQ50" s="85"/>
      <c r="GR50" s="85"/>
      <c r="GS50" s="85"/>
      <c r="GT50" s="85"/>
      <c r="GU50" s="85"/>
      <c r="GV50" s="85"/>
      <c r="GW50" s="85"/>
      <c r="GX50" s="85"/>
      <c r="GY50" s="85"/>
      <c r="GZ50" s="85"/>
      <c r="HA50" s="85"/>
      <c r="HB50" s="85"/>
      <c r="HC50" s="85"/>
      <c r="HD50" s="85"/>
      <c r="HE50" s="85"/>
      <c r="HF50" s="85"/>
      <c r="HG50" s="85"/>
      <c r="HH50" s="85"/>
      <c r="HI50" s="85"/>
      <c r="HJ50" s="85"/>
      <c r="HK50" s="85"/>
      <c r="HL50" s="85"/>
      <c r="HM50" s="85"/>
      <c r="HN50" s="85"/>
      <c r="HO50" s="85"/>
      <c r="HP50" s="85"/>
      <c r="HQ50" s="85"/>
      <c r="HR50" s="85"/>
      <c r="HS50" s="85"/>
      <c r="HT50" s="85"/>
      <c r="HU50" s="85"/>
      <c r="HV50" s="85"/>
      <c r="HW50" s="85"/>
      <c r="HX50" s="85"/>
      <c r="HY50" s="85"/>
      <c r="HZ50" s="85"/>
      <c r="IA50" s="85"/>
      <c r="IB50" s="85"/>
      <c r="IC50" s="85"/>
      <c r="ID50" s="85"/>
      <c r="IE50" s="85"/>
      <c r="IF50" s="85"/>
      <c r="IG50" s="85"/>
      <c r="IH50" s="85"/>
      <c r="II50" s="85"/>
      <c r="IJ50" s="85"/>
      <c r="IK50" s="85"/>
      <c r="IL50" s="85"/>
      <c r="IM50" s="85"/>
      <c r="IN50" s="85"/>
      <c r="IO50" s="85"/>
    </row>
    <row r="51" spans="1:249" s="87" customFormat="1" x14ac:dyDescent="0.2">
      <c r="A51" s="85"/>
      <c r="B51" s="34"/>
      <c r="C51" s="85"/>
      <c r="D51" s="86"/>
      <c r="E51" s="85"/>
      <c r="F51" s="86"/>
      <c r="G51" s="85"/>
      <c r="H51" s="85"/>
      <c r="I51" s="85"/>
      <c r="J51" s="85"/>
      <c r="K51" s="85"/>
      <c r="L51" s="85"/>
      <c r="M51" s="85"/>
      <c r="N51" s="85"/>
      <c r="FN51" s="85"/>
      <c r="FO51" s="85"/>
      <c r="FP51" s="85"/>
      <c r="FQ51" s="85"/>
      <c r="FR51" s="85"/>
      <c r="FS51" s="85"/>
      <c r="FT51" s="85"/>
      <c r="FU51" s="85"/>
      <c r="FV51" s="85"/>
      <c r="FW51" s="85"/>
      <c r="FX51" s="85"/>
      <c r="FY51" s="85"/>
      <c r="FZ51" s="85"/>
      <c r="GA51" s="85"/>
      <c r="GB51" s="85"/>
      <c r="GC51" s="85"/>
      <c r="GD51" s="85"/>
      <c r="GE51" s="85"/>
      <c r="GF51" s="85"/>
      <c r="GG51" s="85"/>
      <c r="GH51" s="85"/>
      <c r="GI51" s="85"/>
      <c r="GJ51" s="85"/>
      <c r="GK51" s="85"/>
      <c r="GL51" s="85"/>
      <c r="GM51" s="85"/>
      <c r="GN51" s="85"/>
      <c r="GO51" s="85"/>
      <c r="GP51" s="85"/>
      <c r="GQ51" s="85"/>
      <c r="GR51" s="85"/>
      <c r="GS51" s="85"/>
      <c r="GT51" s="85"/>
      <c r="GU51" s="85"/>
      <c r="GV51" s="85"/>
      <c r="GW51" s="85"/>
      <c r="GX51" s="85"/>
      <c r="GY51" s="85"/>
      <c r="GZ51" s="85"/>
      <c r="HA51" s="85"/>
      <c r="HB51" s="85"/>
      <c r="HC51" s="85"/>
      <c r="HD51" s="85"/>
      <c r="HE51" s="85"/>
      <c r="HF51" s="85"/>
      <c r="HG51" s="85"/>
      <c r="HH51" s="85"/>
      <c r="HI51" s="85"/>
      <c r="HJ51" s="85"/>
      <c r="HK51" s="85"/>
      <c r="HL51" s="85"/>
      <c r="HM51" s="85"/>
      <c r="HN51" s="85"/>
      <c r="HO51" s="85"/>
      <c r="HP51" s="85"/>
      <c r="HQ51" s="85"/>
      <c r="HR51" s="85"/>
      <c r="HS51" s="85"/>
      <c r="HT51" s="85"/>
      <c r="HU51" s="85"/>
      <c r="HV51" s="85"/>
      <c r="HW51" s="85"/>
      <c r="HX51" s="85"/>
      <c r="HY51" s="85"/>
      <c r="HZ51" s="85"/>
      <c r="IA51" s="85"/>
      <c r="IB51" s="85"/>
      <c r="IC51" s="85"/>
      <c r="ID51" s="85"/>
      <c r="IE51" s="85"/>
      <c r="IF51" s="85"/>
      <c r="IG51" s="85"/>
      <c r="IH51" s="85"/>
      <c r="II51" s="85"/>
      <c r="IJ51" s="85"/>
      <c r="IK51" s="85"/>
      <c r="IL51" s="85"/>
      <c r="IM51" s="85"/>
      <c r="IN51" s="85"/>
      <c r="IO51" s="85"/>
    </row>
    <row r="52" spans="1:249" s="87" customFormat="1" x14ac:dyDescent="0.2">
      <c r="A52" s="85"/>
      <c r="B52" s="34"/>
      <c r="C52" s="85"/>
      <c r="D52" s="86"/>
      <c r="E52" s="85"/>
      <c r="F52" s="86"/>
      <c r="G52" s="85"/>
      <c r="H52" s="85"/>
      <c r="I52" s="85"/>
      <c r="J52" s="85"/>
      <c r="K52" s="85"/>
      <c r="L52" s="85"/>
      <c r="M52" s="85"/>
      <c r="N52" s="85"/>
      <c r="FN52" s="85"/>
      <c r="FO52" s="85"/>
      <c r="FP52" s="85"/>
      <c r="FQ52" s="85"/>
      <c r="FR52" s="85"/>
      <c r="FS52" s="85"/>
      <c r="FT52" s="85"/>
      <c r="FU52" s="85"/>
      <c r="FV52" s="85"/>
      <c r="FW52" s="85"/>
      <c r="FX52" s="85"/>
      <c r="FY52" s="85"/>
      <c r="FZ52" s="85"/>
      <c r="GA52" s="85"/>
      <c r="GB52" s="85"/>
      <c r="GC52" s="85"/>
      <c r="GD52" s="85"/>
      <c r="GE52" s="85"/>
      <c r="GF52" s="85"/>
      <c r="GG52" s="85"/>
      <c r="GH52" s="85"/>
      <c r="GI52" s="85"/>
      <c r="GJ52" s="85"/>
      <c r="GK52" s="85"/>
      <c r="GL52" s="85"/>
      <c r="GM52" s="85"/>
      <c r="GN52" s="85"/>
      <c r="GO52" s="85"/>
      <c r="GP52" s="85"/>
      <c r="GQ52" s="85"/>
      <c r="GR52" s="85"/>
      <c r="GS52" s="85"/>
      <c r="GT52" s="85"/>
      <c r="GU52" s="85"/>
      <c r="GV52" s="85"/>
      <c r="GW52" s="85"/>
      <c r="GX52" s="85"/>
      <c r="GY52" s="85"/>
      <c r="GZ52" s="85"/>
      <c r="HA52" s="85"/>
      <c r="HB52" s="85"/>
      <c r="HC52" s="85"/>
      <c r="HD52" s="85"/>
      <c r="HE52" s="85"/>
      <c r="HF52" s="85"/>
      <c r="HG52" s="85"/>
      <c r="HH52" s="85"/>
      <c r="HI52" s="85"/>
      <c r="HJ52" s="85"/>
      <c r="HK52" s="85"/>
      <c r="HL52" s="85"/>
      <c r="HM52" s="85"/>
      <c r="HN52" s="85"/>
      <c r="HO52" s="85"/>
      <c r="HP52" s="85"/>
      <c r="HQ52" s="85"/>
      <c r="HR52" s="85"/>
      <c r="HS52" s="85"/>
      <c r="HT52" s="85"/>
      <c r="HU52" s="85"/>
      <c r="HV52" s="85"/>
      <c r="HW52" s="85"/>
      <c r="HX52" s="85"/>
      <c r="HY52" s="85"/>
      <c r="HZ52" s="85"/>
      <c r="IA52" s="85"/>
      <c r="IB52" s="85"/>
      <c r="IC52" s="85"/>
      <c r="ID52" s="85"/>
      <c r="IE52" s="85"/>
      <c r="IF52" s="85"/>
      <c r="IG52" s="85"/>
      <c r="IH52" s="85"/>
      <c r="II52" s="85"/>
      <c r="IJ52" s="85"/>
      <c r="IK52" s="85"/>
      <c r="IL52" s="85"/>
      <c r="IM52" s="85"/>
      <c r="IN52" s="85"/>
      <c r="IO52" s="85"/>
    </row>
    <row r="53" spans="1:249" s="87" customFormat="1" x14ac:dyDescent="0.2">
      <c r="A53" s="85"/>
      <c r="B53" s="34"/>
      <c r="C53" s="85"/>
      <c r="D53" s="86"/>
      <c r="E53" s="85"/>
      <c r="F53" s="86"/>
      <c r="G53" s="85"/>
      <c r="H53" s="85"/>
      <c r="I53" s="85"/>
      <c r="J53" s="85"/>
      <c r="K53" s="85"/>
      <c r="L53" s="85"/>
      <c r="M53" s="85"/>
      <c r="N53" s="85"/>
      <c r="FN53" s="85"/>
      <c r="FO53" s="85"/>
      <c r="FP53" s="85"/>
      <c r="FQ53" s="85"/>
      <c r="FR53" s="85"/>
      <c r="FS53" s="85"/>
      <c r="FT53" s="85"/>
      <c r="FU53" s="85"/>
      <c r="FV53" s="85"/>
      <c r="FW53" s="85"/>
      <c r="FX53" s="85"/>
      <c r="FY53" s="85"/>
      <c r="FZ53" s="85"/>
      <c r="GA53" s="85"/>
      <c r="GB53" s="85"/>
      <c r="GC53" s="85"/>
      <c r="GD53" s="85"/>
      <c r="GE53" s="85"/>
      <c r="GF53" s="85"/>
      <c r="GG53" s="85"/>
      <c r="GH53" s="85"/>
      <c r="GI53" s="85"/>
      <c r="GJ53" s="85"/>
      <c r="GK53" s="85"/>
      <c r="GL53" s="85"/>
      <c r="GM53" s="85"/>
      <c r="GN53" s="85"/>
      <c r="GO53" s="85"/>
      <c r="GP53" s="85"/>
      <c r="GQ53" s="85"/>
      <c r="GR53" s="85"/>
      <c r="GS53" s="85"/>
      <c r="GT53" s="85"/>
      <c r="GU53" s="85"/>
      <c r="GV53" s="85"/>
      <c r="GW53" s="85"/>
      <c r="GX53" s="85"/>
      <c r="GY53" s="85"/>
      <c r="GZ53" s="85"/>
      <c r="HA53" s="85"/>
      <c r="HB53" s="85"/>
      <c r="HC53" s="85"/>
      <c r="HD53" s="85"/>
      <c r="HE53" s="85"/>
      <c r="HF53" s="85"/>
      <c r="HG53" s="85"/>
      <c r="HH53" s="85"/>
      <c r="HI53" s="85"/>
      <c r="HJ53" s="85"/>
      <c r="HK53" s="85"/>
      <c r="HL53" s="85"/>
      <c r="HM53" s="85"/>
      <c r="HN53" s="85"/>
      <c r="HO53" s="85"/>
      <c r="HP53" s="85"/>
      <c r="HQ53" s="85"/>
      <c r="HR53" s="85"/>
      <c r="HS53" s="85"/>
      <c r="HT53" s="85"/>
      <c r="HU53" s="85"/>
      <c r="HV53" s="85"/>
      <c r="HW53" s="85"/>
      <c r="HX53" s="85"/>
      <c r="HY53" s="85"/>
      <c r="HZ53" s="85"/>
      <c r="IA53" s="85"/>
      <c r="IB53" s="85"/>
      <c r="IC53" s="85"/>
      <c r="ID53" s="85"/>
      <c r="IE53" s="85"/>
      <c r="IF53" s="85"/>
      <c r="IG53" s="85"/>
      <c r="IH53" s="85"/>
      <c r="II53" s="85"/>
      <c r="IJ53" s="85"/>
      <c r="IK53" s="85"/>
      <c r="IL53" s="85"/>
      <c r="IM53" s="85"/>
      <c r="IN53" s="85"/>
      <c r="IO53" s="85"/>
    </row>
    <row r="54" spans="1:249" s="87" customFormat="1" x14ac:dyDescent="0.2">
      <c r="A54" s="85"/>
      <c r="B54" s="34"/>
      <c r="C54" s="85"/>
      <c r="D54" s="86"/>
      <c r="E54" s="85"/>
      <c r="F54" s="86"/>
      <c r="G54" s="85"/>
      <c r="H54" s="85"/>
      <c r="I54" s="85"/>
      <c r="J54" s="85"/>
      <c r="K54" s="85"/>
      <c r="L54" s="85"/>
      <c r="M54" s="85"/>
      <c r="N54" s="85"/>
      <c r="FN54" s="85"/>
      <c r="FO54" s="85"/>
      <c r="FP54" s="85"/>
      <c r="FQ54" s="85"/>
      <c r="FR54" s="85"/>
      <c r="FS54" s="85"/>
      <c r="FT54" s="85"/>
      <c r="FU54" s="85"/>
      <c r="FV54" s="85"/>
      <c r="FW54" s="85"/>
      <c r="FX54" s="85"/>
      <c r="FY54" s="85"/>
      <c r="FZ54" s="85"/>
      <c r="GA54" s="85"/>
      <c r="GB54" s="85"/>
      <c r="GC54" s="85"/>
      <c r="GD54" s="85"/>
      <c r="GE54" s="85"/>
      <c r="GF54" s="85"/>
      <c r="GG54" s="85"/>
      <c r="GH54" s="85"/>
      <c r="GI54" s="85"/>
      <c r="GJ54" s="85"/>
      <c r="GK54" s="85"/>
      <c r="GL54" s="85"/>
      <c r="GM54" s="85"/>
      <c r="GN54" s="85"/>
      <c r="GO54" s="85"/>
      <c r="GP54" s="85"/>
      <c r="GQ54" s="85"/>
      <c r="GR54" s="85"/>
      <c r="GS54" s="85"/>
      <c r="GT54" s="85"/>
      <c r="GU54" s="85"/>
      <c r="GV54" s="85"/>
      <c r="GW54" s="85"/>
      <c r="GX54" s="85"/>
      <c r="GY54" s="85"/>
      <c r="GZ54" s="85"/>
      <c r="HA54" s="85"/>
      <c r="HB54" s="85"/>
      <c r="HC54" s="85"/>
      <c r="HD54" s="85"/>
      <c r="HE54" s="85"/>
      <c r="HF54" s="85"/>
      <c r="HG54" s="85"/>
      <c r="HH54" s="85"/>
      <c r="HI54" s="85"/>
      <c r="HJ54" s="85"/>
      <c r="HK54" s="85"/>
      <c r="HL54" s="85"/>
      <c r="HM54" s="85"/>
      <c r="HN54" s="85"/>
      <c r="HO54" s="85"/>
      <c r="HP54" s="85"/>
      <c r="HQ54" s="85"/>
      <c r="HR54" s="85"/>
      <c r="HS54" s="85"/>
      <c r="HT54" s="85"/>
      <c r="HU54" s="85"/>
      <c r="HV54" s="85"/>
      <c r="HW54" s="85"/>
      <c r="HX54" s="85"/>
      <c r="HY54" s="85"/>
      <c r="HZ54" s="85"/>
      <c r="IA54" s="85"/>
      <c r="IB54" s="85"/>
      <c r="IC54" s="85"/>
      <c r="ID54" s="85"/>
      <c r="IE54" s="85"/>
      <c r="IF54" s="85"/>
      <c r="IG54" s="85"/>
      <c r="IH54" s="85"/>
      <c r="II54" s="85"/>
      <c r="IJ54" s="85"/>
      <c r="IK54" s="85"/>
      <c r="IL54" s="85"/>
      <c r="IM54" s="85"/>
      <c r="IN54" s="85"/>
      <c r="IO54" s="85"/>
    </row>
    <row r="55" spans="1:249" s="87" customFormat="1" x14ac:dyDescent="0.2">
      <c r="A55" s="85"/>
      <c r="B55" s="34"/>
      <c r="C55" s="85"/>
      <c r="D55" s="86"/>
      <c r="E55" s="85"/>
      <c r="F55" s="86"/>
      <c r="G55" s="85"/>
      <c r="H55" s="85"/>
      <c r="I55" s="85"/>
      <c r="J55" s="85"/>
      <c r="K55" s="85"/>
      <c r="L55" s="85"/>
      <c r="M55" s="85"/>
      <c r="N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85"/>
      <c r="IH55" s="85"/>
      <c r="II55" s="85"/>
      <c r="IJ55" s="85"/>
      <c r="IK55" s="85"/>
      <c r="IL55" s="85"/>
      <c r="IM55" s="85"/>
      <c r="IN55" s="85"/>
      <c r="IO55" s="85"/>
    </row>
    <row r="56" spans="1:249" s="87" customFormat="1" x14ac:dyDescent="0.2">
      <c r="A56" s="85"/>
      <c r="B56" s="34"/>
      <c r="C56" s="85"/>
      <c r="D56" s="86"/>
      <c r="E56" s="85"/>
      <c r="F56" s="86"/>
      <c r="G56" s="85"/>
      <c r="H56" s="85"/>
      <c r="I56" s="85"/>
      <c r="J56" s="85"/>
      <c r="K56" s="85"/>
      <c r="L56" s="85"/>
      <c r="M56" s="85"/>
      <c r="N56" s="85"/>
      <c r="FN56" s="85"/>
      <c r="FO56" s="85"/>
      <c r="FP56" s="85"/>
      <c r="FQ56" s="85"/>
      <c r="FR56" s="85"/>
      <c r="FS56" s="85"/>
      <c r="FT56" s="85"/>
      <c r="FU56" s="85"/>
      <c r="FV56" s="85"/>
      <c r="FW56" s="85"/>
      <c r="FX56" s="85"/>
      <c r="FY56" s="85"/>
      <c r="FZ56" s="85"/>
      <c r="GA56" s="85"/>
      <c r="GB56" s="85"/>
      <c r="GC56" s="85"/>
      <c r="GD56" s="85"/>
      <c r="GE56" s="85"/>
      <c r="GF56" s="85"/>
      <c r="GG56" s="85"/>
      <c r="GH56" s="85"/>
      <c r="GI56" s="85"/>
      <c r="GJ56" s="85"/>
      <c r="GK56" s="85"/>
      <c r="GL56" s="85"/>
      <c r="GM56" s="85"/>
      <c r="GN56" s="85"/>
      <c r="GO56" s="85"/>
      <c r="GP56" s="85"/>
      <c r="GQ56" s="85"/>
      <c r="GR56" s="85"/>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85"/>
      <c r="IH56" s="85"/>
      <c r="II56" s="85"/>
      <c r="IJ56" s="85"/>
      <c r="IK56" s="85"/>
      <c r="IL56" s="85"/>
      <c r="IM56" s="85"/>
      <c r="IN56" s="85"/>
      <c r="IO56" s="85"/>
    </row>
    <row r="57" spans="1:249" s="87" customFormat="1" x14ac:dyDescent="0.2">
      <c r="A57" s="85"/>
      <c r="B57" s="34"/>
      <c r="C57" s="85"/>
      <c r="D57" s="86"/>
      <c r="E57" s="85"/>
      <c r="F57" s="86"/>
      <c r="G57" s="85"/>
      <c r="H57" s="85"/>
      <c r="I57" s="85"/>
      <c r="J57" s="85"/>
      <c r="K57" s="85"/>
      <c r="L57" s="85"/>
      <c r="M57" s="85"/>
      <c r="N57" s="85"/>
      <c r="FN57" s="85"/>
      <c r="FO57" s="85"/>
      <c r="FP57" s="85"/>
      <c r="FQ57" s="85"/>
      <c r="FR57" s="85"/>
      <c r="FS57" s="85"/>
      <c r="FT57" s="85"/>
      <c r="FU57" s="85"/>
      <c r="FV57" s="85"/>
      <c r="FW57" s="85"/>
      <c r="FX57" s="85"/>
      <c r="FY57" s="85"/>
      <c r="FZ57" s="85"/>
      <c r="GA57" s="85"/>
      <c r="GB57" s="85"/>
      <c r="GC57" s="85"/>
      <c r="GD57" s="85"/>
      <c r="GE57" s="85"/>
      <c r="GF57" s="85"/>
      <c r="GG57" s="85"/>
      <c r="GH57" s="85"/>
      <c r="GI57" s="85"/>
      <c r="GJ57" s="85"/>
      <c r="GK57" s="85"/>
      <c r="GL57" s="85"/>
      <c r="GM57" s="85"/>
      <c r="GN57" s="85"/>
      <c r="GO57" s="85"/>
      <c r="GP57" s="85"/>
      <c r="GQ57" s="85"/>
      <c r="GR57" s="85"/>
      <c r="GS57" s="85"/>
      <c r="GT57" s="85"/>
      <c r="GU57" s="85"/>
      <c r="GV57" s="85"/>
      <c r="GW57" s="85"/>
      <c r="GX57" s="85"/>
      <c r="GY57" s="85"/>
      <c r="GZ57" s="85"/>
      <c r="HA57" s="85"/>
      <c r="HB57" s="85"/>
      <c r="HC57" s="85"/>
      <c r="HD57" s="85"/>
      <c r="HE57" s="85"/>
      <c r="HF57" s="85"/>
      <c r="HG57" s="85"/>
      <c r="HH57" s="85"/>
      <c r="HI57" s="85"/>
      <c r="HJ57" s="85"/>
      <c r="HK57" s="85"/>
      <c r="HL57" s="85"/>
      <c r="HM57" s="85"/>
      <c r="HN57" s="85"/>
      <c r="HO57" s="85"/>
      <c r="HP57" s="85"/>
      <c r="HQ57" s="85"/>
      <c r="HR57" s="85"/>
      <c r="HS57" s="85"/>
      <c r="HT57" s="85"/>
      <c r="HU57" s="85"/>
      <c r="HV57" s="85"/>
      <c r="HW57" s="85"/>
      <c r="HX57" s="85"/>
      <c r="HY57" s="85"/>
      <c r="HZ57" s="85"/>
      <c r="IA57" s="85"/>
      <c r="IB57" s="85"/>
      <c r="IC57" s="85"/>
      <c r="ID57" s="85"/>
      <c r="IE57" s="85"/>
      <c r="IF57" s="85"/>
      <c r="IG57" s="85"/>
      <c r="IH57" s="85"/>
      <c r="II57" s="85"/>
      <c r="IJ57" s="85"/>
      <c r="IK57" s="85"/>
      <c r="IL57" s="85"/>
      <c r="IM57" s="85"/>
      <c r="IN57" s="85"/>
      <c r="IO57" s="85"/>
    </row>
    <row r="58" spans="1:249" s="87" customFormat="1" x14ac:dyDescent="0.2">
      <c r="A58" s="85"/>
      <c r="B58" s="34"/>
      <c r="C58" s="85"/>
      <c r="D58" s="86"/>
      <c r="E58" s="85"/>
      <c r="F58" s="86"/>
      <c r="G58" s="85"/>
      <c r="H58" s="85"/>
      <c r="I58" s="85"/>
      <c r="J58" s="85"/>
      <c r="K58" s="85"/>
      <c r="L58" s="85"/>
      <c r="M58" s="85"/>
      <c r="N58" s="85"/>
      <c r="FN58" s="85"/>
      <c r="FO58" s="85"/>
      <c r="FP58" s="85"/>
      <c r="FQ58" s="85"/>
      <c r="FR58" s="85"/>
      <c r="FS58" s="85"/>
      <c r="FT58" s="85"/>
      <c r="FU58" s="85"/>
      <c r="FV58" s="85"/>
      <c r="FW58" s="85"/>
      <c r="FX58" s="85"/>
      <c r="FY58" s="85"/>
      <c r="FZ58" s="85"/>
      <c r="GA58" s="85"/>
      <c r="GB58" s="85"/>
      <c r="GC58" s="85"/>
      <c r="GD58" s="85"/>
      <c r="GE58" s="85"/>
      <c r="GF58" s="85"/>
      <c r="GG58" s="85"/>
      <c r="GH58" s="85"/>
      <c r="GI58" s="85"/>
      <c r="GJ58" s="85"/>
      <c r="GK58" s="85"/>
      <c r="GL58" s="85"/>
      <c r="GM58" s="85"/>
      <c r="GN58" s="85"/>
      <c r="GO58" s="85"/>
      <c r="GP58" s="85"/>
      <c r="GQ58" s="85"/>
      <c r="GR58" s="85"/>
      <c r="GS58" s="85"/>
      <c r="GT58" s="85"/>
      <c r="GU58" s="85"/>
      <c r="GV58" s="85"/>
      <c r="GW58" s="85"/>
      <c r="GX58" s="85"/>
      <c r="GY58" s="85"/>
      <c r="GZ58" s="85"/>
      <c r="HA58" s="85"/>
      <c r="HB58" s="85"/>
      <c r="HC58" s="85"/>
      <c r="HD58" s="85"/>
      <c r="HE58" s="85"/>
      <c r="HF58" s="85"/>
      <c r="HG58" s="85"/>
      <c r="HH58" s="85"/>
      <c r="HI58" s="85"/>
      <c r="HJ58" s="85"/>
      <c r="HK58" s="85"/>
      <c r="HL58" s="85"/>
      <c r="HM58" s="85"/>
      <c r="HN58" s="85"/>
      <c r="HO58" s="85"/>
      <c r="HP58" s="85"/>
      <c r="HQ58" s="85"/>
      <c r="HR58" s="85"/>
      <c r="HS58" s="85"/>
      <c r="HT58" s="85"/>
      <c r="HU58" s="85"/>
      <c r="HV58" s="85"/>
      <c r="HW58" s="85"/>
      <c r="HX58" s="85"/>
      <c r="HY58" s="85"/>
      <c r="HZ58" s="85"/>
      <c r="IA58" s="85"/>
      <c r="IB58" s="85"/>
      <c r="IC58" s="85"/>
      <c r="ID58" s="85"/>
      <c r="IE58" s="85"/>
      <c r="IF58" s="85"/>
      <c r="IG58" s="85"/>
      <c r="IH58" s="85"/>
      <c r="II58" s="85"/>
      <c r="IJ58" s="85"/>
      <c r="IK58" s="85"/>
      <c r="IL58" s="85"/>
      <c r="IM58" s="85"/>
      <c r="IN58" s="85"/>
      <c r="IO58" s="85"/>
    </row>
    <row r="59" spans="1:249" s="87" customFormat="1" x14ac:dyDescent="0.2">
      <c r="A59" s="85"/>
      <c r="B59" s="34"/>
      <c r="C59" s="85"/>
      <c r="D59" s="86"/>
      <c r="E59" s="85"/>
      <c r="F59" s="86"/>
      <c r="G59" s="85"/>
      <c r="H59" s="85"/>
      <c r="I59" s="85"/>
      <c r="J59" s="85"/>
      <c r="K59" s="85"/>
      <c r="L59" s="85"/>
      <c r="M59" s="85"/>
      <c r="N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row>
    <row r="60" spans="1:249" s="87" customFormat="1" x14ac:dyDescent="0.2">
      <c r="A60" s="85"/>
      <c r="B60" s="34"/>
      <c r="C60" s="85"/>
      <c r="D60" s="86"/>
      <c r="E60" s="85"/>
      <c r="F60" s="86"/>
      <c r="G60" s="85"/>
      <c r="H60" s="85"/>
      <c r="I60" s="85"/>
      <c r="J60" s="85"/>
      <c r="K60" s="85"/>
      <c r="L60" s="85"/>
      <c r="M60" s="85"/>
      <c r="N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row>
    <row r="61" spans="1:249" s="87" customFormat="1" x14ac:dyDescent="0.2">
      <c r="A61" s="85"/>
      <c r="B61" s="34"/>
      <c r="C61" s="85"/>
      <c r="D61" s="86"/>
      <c r="E61" s="85"/>
      <c r="F61" s="86"/>
      <c r="G61" s="85"/>
      <c r="H61" s="85"/>
      <c r="I61" s="85"/>
      <c r="J61" s="85"/>
      <c r="K61" s="85"/>
      <c r="L61" s="85"/>
      <c r="M61" s="85"/>
      <c r="N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row>
    <row r="62" spans="1:249" s="87" customFormat="1" x14ac:dyDescent="0.2">
      <c r="A62" s="85"/>
      <c r="B62" s="34"/>
      <c r="C62" s="85"/>
      <c r="D62" s="86"/>
      <c r="E62" s="85"/>
      <c r="F62" s="86"/>
      <c r="G62" s="85"/>
      <c r="H62" s="85"/>
      <c r="I62" s="85"/>
      <c r="J62" s="85"/>
      <c r="K62" s="85"/>
      <c r="L62" s="85"/>
      <c r="M62" s="85"/>
      <c r="N62" s="85"/>
      <c r="FN62" s="85"/>
      <c r="FO62" s="85"/>
      <c r="FP62" s="85"/>
      <c r="FQ62" s="85"/>
      <c r="FR62" s="85"/>
      <c r="FS62" s="85"/>
      <c r="FT62" s="85"/>
      <c r="FU62" s="85"/>
      <c r="FV62" s="85"/>
      <c r="FW62" s="85"/>
      <c r="FX62" s="85"/>
      <c r="FY62" s="85"/>
      <c r="FZ62" s="85"/>
      <c r="GA62" s="85"/>
      <c r="GB62" s="85"/>
      <c r="GC62" s="85"/>
      <c r="GD62" s="85"/>
      <c r="GE62" s="85"/>
      <c r="GF62" s="85"/>
      <c r="GG62" s="85"/>
      <c r="GH62" s="85"/>
      <c r="GI62" s="85"/>
      <c r="GJ62" s="85"/>
      <c r="GK62" s="85"/>
      <c r="GL62" s="85"/>
      <c r="GM62" s="85"/>
      <c r="GN62" s="85"/>
      <c r="GO62" s="85"/>
      <c r="GP62" s="85"/>
      <c r="GQ62" s="85"/>
      <c r="GR62" s="85"/>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5"/>
      <c r="II62" s="85"/>
      <c r="IJ62" s="85"/>
      <c r="IK62" s="85"/>
      <c r="IL62" s="85"/>
      <c r="IM62" s="85"/>
      <c r="IN62" s="85"/>
      <c r="IO62" s="85"/>
    </row>
    <row r="63" spans="1:249" s="87" customFormat="1" x14ac:dyDescent="0.2">
      <c r="A63" s="85"/>
      <c r="B63" s="34"/>
      <c r="C63" s="85"/>
      <c r="D63" s="86"/>
      <c r="E63" s="85"/>
      <c r="F63" s="86"/>
      <c r="G63" s="85"/>
      <c r="H63" s="85"/>
      <c r="I63" s="85"/>
      <c r="J63" s="85"/>
      <c r="K63" s="85"/>
      <c r="L63" s="85"/>
      <c r="M63" s="85"/>
      <c r="N63" s="85"/>
      <c r="FN63" s="85"/>
      <c r="FO63" s="85"/>
      <c r="FP63" s="85"/>
      <c r="FQ63" s="85"/>
      <c r="FR63" s="85"/>
      <c r="FS63" s="85"/>
      <c r="FT63" s="85"/>
      <c r="FU63" s="85"/>
      <c r="FV63" s="85"/>
      <c r="FW63" s="85"/>
      <c r="FX63" s="85"/>
      <c r="FY63" s="85"/>
      <c r="FZ63" s="85"/>
      <c r="GA63" s="85"/>
      <c r="GB63" s="85"/>
      <c r="GC63" s="85"/>
      <c r="GD63" s="85"/>
      <c r="GE63" s="85"/>
      <c r="GF63" s="85"/>
      <c r="GG63" s="85"/>
      <c r="GH63" s="85"/>
      <c r="GI63" s="85"/>
      <c r="GJ63" s="85"/>
      <c r="GK63" s="85"/>
      <c r="GL63" s="85"/>
      <c r="GM63" s="85"/>
      <c r="GN63" s="85"/>
      <c r="GO63" s="85"/>
      <c r="GP63" s="85"/>
      <c r="GQ63" s="85"/>
      <c r="GR63" s="85"/>
      <c r="GS63" s="85"/>
      <c r="GT63" s="85"/>
      <c r="GU63" s="85"/>
      <c r="GV63" s="85"/>
      <c r="GW63" s="85"/>
      <c r="GX63" s="85"/>
      <c r="GY63" s="85"/>
      <c r="GZ63" s="85"/>
      <c r="HA63" s="85"/>
      <c r="HB63" s="85"/>
      <c r="HC63" s="85"/>
      <c r="HD63" s="85"/>
      <c r="HE63" s="85"/>
      <c r="HF63" s="85"/>
      <c r="HG63" s="85"/>
      <c r="HH63" s="85"/>
      <c r="HI63" s="85"/>
      <c r="HJ63" s="85"/>
      <c r="HK63" s="85"/>
      <c r="HL63" s="85"/>
      <c r="HM63" s="85"/>
      <c r="HN63" s="85"/>
      <c r="HO63" s="85"/>
      <c r="HP63" s="85"/>
      <c r="HQ63" s="85"/>
      <c r="HR63" s="85"/>
      <c r="HS63" s="85"/>
      <c r="HT63" s="85"/>
      <c r="HU63" s="85"/>
      <c r="HV63" s="85"/>
      <c r="HW63" s="85"/>
      <c r="HX63" s="85"/>
      <c r="HY63" s="85"/>
      <c r="HZ63" s="85"/>
      <c r="IA63" s="85"/>
      <c r="IB63" s="85"/>
      <c r="IC63" s="85"/>
      <c r="ID63" s="85"/>
      <c r="IE63" s="85"/>
      <c r="IF63" s="85"/>
      <c r="IG63" s="85"/>
      <c r="IH63" s="85"/>
      <c r="II63" s="85"/>
      <c r="IJ63" s="85"/>
      <c r="IK63" s="85"/>
      <c r="IL63" s="85"/>
      <c r="IM63" s="85"/>
      <c r="IN63" s="85"/>
      <c r="IO63" s="85"/>
    </row>
    <row r="64" spans="1:249" s="87" customFormat="1" x14ac:dyDescent="0.2">
      <c r="A64" s="85"/>
      <c r="B64" s="34"/>
      <c r="C64" s="85"/>
      <c r="D64" s="86"/>
      <c r="E64" s="85"/>
      <c r="F64" s="86"/>
      <c r="G64" s="85"/>
      <c r="H64" s="85"/>
      <c r="I64" s="85"/>
      <c r="J64" s="85"/>
      <c r="K64" s="85"/>
      <c r="L64" s="85"/>
      <c r="M64" s="85"/>
      <c r="N64" s="85"/>
      <c r="FN64" s="85"/>
      <c r="FO64" s="85"/>
      <c r="FP64" s="85"/>
      <c r="FQ64" s="85"/>
      <c r="FR64" s="85"/>
      <c r="FS64" s="85"/>
      <c r="FT64" s="85"/>
      <c r="FU64" s="85"/>
      <c r="FV64" s="85"/>
      <c r="FW64" s="85"/>
      <c r="FX64" s="85"/>
      <c r="FY64" s="85"/>
      <c r="FZ64" s="85"/>
      <c r="GA64" s="85"/>
      <c r="GB64" s="85"/>
      <c r="GC64" s="85"/>
      <c r="GD64" s="85"/>
      <c r="GE64" s="85"/>
      <c r="GF64" s="85"/>
      <c r="GG64" s="85"/>
      <c r="GH64" s="85"/>
      <c r="GI64" s="85"/>
      <c r="GJ64" s="85"/>
      <c r="GK64" s="85"/>
      <c r="GL64" s="85"/>
      <c r="GM64" s="85"/>
      <c r="GN64" s="85"/>
      <c r="GO64" s="85"/>
      <c r="GP64" s="85"/>
      <c r="GQ64" s="85"/>
      <c r="GR64" s="85"/>
      <c r="GS64" s="85"/>
      <c r="GT64" s="85"/>
      <c r="GU64" s="85"/>
      <c r="GV64" s="85"/>
      <c r="GW64" s="85"/>
      <c r="GX64" s="85"/>
      <c r="GY64" s="85"/>
      <c r="GZ64" s="85"/>
      <c r="HA64" s="85"/>
      <c r="HB64" s="85"/>
      <c r="HC64" s="85"/>
      <c r="HD64" s="85"/>
      <c r="HE64" s="85"/>
      <c r="HF64" s="85"/>
      <c r="HG64" s="85"/>
      <c r="HH64" s="85"/>
      <c r="HI64" s="85"/>
      <c r="HJ64" s="85"/>
      <c r="HK64" s="85"/>
      <c r="HL64" s="85"/>
      <c r="HM64" s="85"/>
      <c r="HN64" s="85"/>
      <c r="HO64" s="85"/>
      <c r="HP64" s="85"/>
      <c r="HQ64" s="85"/>
      <c r="HR64" s="85"/>
      <c r="HS64" s="85"/>
      <c r="HT64" s="85"/>
      <c r="HU64" s="85"/>
      <c r="HV64" s="85"/>
      <c r="HW64" s="85"/>
      <c r="HX64" s="85"/>
      <c r="HY64" s="85"/>
      <c r="HZ64" s="85"/>
      <c r="IA64" s="85"/>
      <c r="IB64" s="85"/>
      <c r="IC64" s="85"/>
      <c r="ID64" s="85"/>
      <c r="IE64" s="85"/>
      <c r="IF64" s="85"/>
      <c r="IG64" s="85"/>
      <c r="IH64" s="85"/>
      <c r="II64" s="85"/>
      <c r="IJ64" s="85"/>
      <c r="IK64" s="85"/>
      <c r="IL64" s="85"/>
      <c r="IM64" s="85"/>
      <c r="IN64" s="85"/>
      <c r="IO64" s="85"/>
    </row>
    <row r="65" spans="1:249" s="87" customFormat="1" x14ac:dyDescent="0.2">
      <c r="A65" s="85"/>
      <c r="B65" s="34"/>
      <c r="C65" s="85"/>
      <c r="D65" s="86"/>
      <c r="E65" s="85"/>
      <c r="F65" s="86"/>
      <c r="G65" s="85"/>
      <c r="H65" s="85"/>
      <c r="I65" s="85"/>
      <c r="J65" s="85"/>
      <c r="K65" s="85"/>
      <c r="L65" s="85"/>
      <c r="M65" s="85"/>
      <c r="N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row>
    <row r="66" spans="1:249" s="87" customFormat="1" x14ac:dyDescent="0.2">
      <c r="A66" s="85"/>
      <c r="B66" s="34"/>
      <c r="C66" s="85"/>
      <c r="D66" s="86"/>
      <c r="E66" s="85"/>
      <c r="F66" s="86"/>
      <c r="G66" s="85"/>
      <c r="H66" s="85"/>
      <c r="I66" s="85"/>
      <c r="J66" s="85"/>
      <c r="K66" s="85"/>
      <c r="L66" s="85"/>
      <c r="M66" s="85"/>
      <c r="N66" s="85"/>
      <c r="FN66" s="85"/>
      <c r="FO66" s="85"/>
      <c r="FP66" s="85"/>
      <c r="FQ66" s="85"/>
      <c r="FR66" s="85"/>
      <c r="FS66" s="85"/>
      <c r="FT66" s="85"/>
      <c r="FU66" s="85"/>
      <c r="FV66" s="85"/>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row>
  </sheetData>
  <mergeCells count="234">
    <mergeCell ref="EJ44:EN44"/>
    <mergeCell ref="EJ46:EN46"/>
    <mergeCell ref="BM48:BQ48"/>
    <mergeCell ref="BH48:BL48"/>
    <mergeCell ref="FI46:FM46"/>
    <mergeCell ref="DF46:DJ46"/>
    <mergeCell ref="DK46:DO46"/>
    <mergeCell ref="DP46:DT46"/>
    <mergeCell ref="DU46:DY46"/>
    <mergeCell ref="DZ46:ED46"/>
    <mergeCell ref="EE46:EI46"/>
    <mergeCell ref="ET46:EX46"/>
    <mergeCell ref="EY46:FC46"/>
    <mergeCell ref="FD46:FH46"/>
    <mergeCell ref="BM46:BQ46"/>
    <mergeCell ref="BR46:BV46"/>
    <mergeCell ref="BW46:CA46"/>
    <mergeCell ref="CB46:CF46"/>
    <mergeCell ref="CG46:CK46"/>
    <mergeCell ref="CL46:CP46"/>
    <mergeCell ref="CQ46:CU46"/>
    <mergeCell ref="CV46:CZ46"/>
    <mergeCell ref="DA46:DE46"/>
    <mergeCell ref="DU44:DY44"/>
    <mergeCell ref="T46:X46"/>
    <mergeCell ref="Y46:AC46"/>
    <mergeCell ref="AD46:AH46"/>
    <mergeCell ref="AI46:AM46"/>
    <mergeCell ref="AN46:AR46"/>
    <mergeCell ref="AS46:AW46"/>
    <mergeCell ref="AX46:BB46"/>
    <mergeCell ref="BC46:BG46"/>
    <mergeCell ref="BH46:BL46"/>
    <mergeCell ref="FE35:FH35"/>
    <mergeCell ref="EY37:FC37"/>
    <mergeCell ref="DU1:DY1"/>
    <mergeCell ref="DZ1:ED1"/>
    <mergeCell ref="DU3:DY3"/>
    <mergeCell ref="FI1:FM1"/>
    <mergeCell ref="EE44:EI44"/>
    <mergeCell ref="ET44:EX44"/>
    <mergeCell ref="EE3:EI3"/>
    <mergeCell ref="EF35:EI35"/>
    <mergeCell ref="ET3:EX3"/>
    <mergeCell ref="FI2:FM2"/>
    <mergeCell ref="FD2:FH2"/>
    <mergeCell ref="FJ35:FM35"/>
    <mergeCell ref="FI3:FM3"/>
    <mergeCell ref="ET37:EX37"/>
    <mergeCell ref="FD3:FH3"/>
    <mergeCell ref="ET1:EX1"/>
    <mergeCell ref="EY2:FC2"/>
    <mergeCell ref="EY3:FC3"/>
    <mergeCell ref="ET2:EX2"/>
    <mergeCell ref="FD1:FH1"/>
    <mergeCell ref="EE2:EI2"/>
    <mergeCell ref="EY1:FC1"/>
    <mergeCell ref="EE37:EI37"/>
    <mergeCell ref="EE1:EI1"/>
    <mergeCell ref="DZ37:ED37"/>
    <mergeCell ref="DU37:DY37"/>
    <mergeCell ref="DV35:DY35"/>
    <mergeCell ref="DK3:DO3"/>
    <mergeCell ref="EA35:ED35"/>
    <mergeCell ref="DQ35:DT35"/>
    <mergeCell ref="EZ35:FC35"/>
    <mergeCell ref="EU35:EX35"/>
    <mergeCell ref="EJ1:EN1"/>
    <mergeCell ref="EJ2:EN2"/>
    <mergeCell ref="EJ3:EN3"/>
    <mergeCell ref="EK35:EN35"/>
    <mergeCell ref="EJ37:EN37"/>
    <mergeCell ref="DU2:DY2"/>
    <mergeCell ref="DZ3:ED3"/>
    <mergeCell ref="EO1:ES1"/>
    <mergeCell ref="EO2:ES2"/>
    <mergeCell ref="EO3:ES3"/>
    <mergeCell ref="EP35:ES35"/>
    <mergeCell ref="EO37:ES37"/>
    <mergeCell ref="DZ44:ED44"/>
    <mergeCell ref="DZ2:ED2"/>
    <mergeCell ref="DP44:DT44"/>
    <mergeCell ref="DB35:DE35"/>
    <mergeCell ref="DP37:DT37"/>
    <mergeCell ref="DK2:DO2"/>
    <mergeCell ref="DA3:DE3"/>
    <mergeCell ref="DA1:DE1"/>
    <mergeCell ref="DA44:DE44"/>
    <mergeCell ref="DL35:DO35"/>
    <mergeCell ref="DG35:DJ35"/>
    <mergeCell ref="DF2:DJ2"/>
    <mergeCell ref="DK1:DO1"/>
    <mergeCell ref="DP3:DT3"/>
    <mergeCell ref="DP1:DT1"/>
    <mergeCell ref="DK44:DO44"/>
    <mergeCell ref="DP2:DT2"/>
    <mergeCell ref="CV1:CZ1"/>
    <mergeCell ref="CV3:CZ3"/>
    <mergeCell ref="CV37:CZ37"/>
    <mergeCell ref="DK37:DO37"/>
    <mergeCell ref="CW35:CZ35"/>
    <mergeCell ref="DF3:DJ3"/>
    <mergeCell ref="DF37:DJ37"/>
    <mergeCell ref="DA37:DE37"/>
    <mergeCell ref="DF44:DJ44"/>
    <mergeCell ref="DF1:DJ1"/>
    <mergeCell ref="CL44:CP44"/>
    <mergeCell ref="CQ44:CU44"/>
    <mergeCell ref="CG2:CK2"/>
    <mergeCell ref="CQ37:CU37"/>
    <mergeCell ref="CR35:CU35"/>
    <mergeCell ref="CG44:CK44"/>
    <mergeCell ref="CV44:CZ44"/>
    <mergeCell ref="DA2:DE2"/>
    <mergeCell ref="CL37:CP37"/>
    <mergeCell ref="CQ3:CU3"/>
    <mergeCell ref="CV2:CZ2"/>
    <mergeCell ref="BW2:CA2"/>
    <mergeCell ref="BW1:CA1"/>
    <mergeCell ref="CQ2:CU2"/>
    <mergeCell ref="CL2:CP2"/>
    <mergeCell ref="BR2:BV2"/>
    <mergeCell ref="CB2:CF2"/>
    <mergeCell ref="BR1:BV1"/>
    <mergeCell ref="CL3:CP3"/>
    <mergeCell ref="CM35:CP35"/>
    <mergeCell ref="CQ1:CU1"/>
    <mergeCell ref="CL1:CP1"/>
    <mergeCell ref="BS35:BV35"/>
    <mergeCell ref="BW37:CA37"/>
    <mergeCell ref="BX35:CA35"/>
    <mergeCell ref="CB44:CF44"/>
    <mergeCell ref="CB37:CF37"/>
    <mergeCell ref="AN44:AR44"/>
    <mergeCell ref="BR44:BV44"/>
    <mergeCell ref="BH1:BL1"/>
    <mergeCell ref="BC1:BG1"/>
    <mergeCell ref="BN35:BQ35"/>
    <mergeCell ref="AX44:BB44"/>
    <mergeCell ref="BC44:BG44"/>
    <mergeCell ref="BC37:BG37"/>
    <mergeCell ref="BI35:BL35"/>
    <mergeCell ref="AX37:BB37"/>
    <mergeCell ref="AN37:AR37"/>
    <mergeCell ref="BR37:BV37"/>
    <mergeCell ref="BM37:BQ37"/>
    <mergeCell ref="AO35:AR35"/>
    <mergeCell ref="AS44:AW44"/>
    <mergeCell ref="AN1:AR1"/>
    <mergeCell ref="AS3:AW3"/>
    <mergeCell ref="BD35:BG35"/>
    <mergeCell ref="AX1:BB1"/>
    <mergeCell ref="AX2:BB2"/>
    <mergeCell ref="BM1:BQ1"/>
    <mergeCell ref="BM2:BQ2"/>
    <mergeCell ref="BR3:BV3"/>
    <mergeCell ref="T44:X44"/>
    <mergeCell ref="Y44:AC44"/>
    <mergeCell ref="AE35:AH35"/>
    <mergeCell ref="T37:X37"/>
    <mergeCell ref="CG1:CK1"/>
    <mergeCell ref="AI37:AM37"/>
    <mergeCell ref="AS37:AW37"/>
    <mergeCell ref="AT35:AW35"/>
    <mergeCell ref="AI1:AM1"/>
    <mergeCell ref="AI2:AM2"/>
    <mergeCell ref="U35:X35"/>
    <mergeCell ref="AJ35:AM35"/>
    <mergeCell ref="CB3:CF3"/>
    <mergeCell ref="CB1:CF1"/>
    <mergeCell ref="BW3:CA3"/>
    <mergeCell ref="BW44:CA44"/>
    <mergeCell ref="CG37:CK37"/>
    <mergeCell ref="CG3:CK3"/>
    <mergeCell ref="CH35:CK35"/>
    <mergeCell ref="CC35:CF35"/>
    <mergeCell ref="BM44:BQ44"/>
    <mergeCell ref="O1:S1"/>
    <mergeCell ref="T1:X1"/>
    <mergeCell ref="Y1:AC1"/>
    <mergeCell ref="Y2:AC2"/>
    <mergeCell ref="AD2:AH2"/>
    <mergeCell ref="AD3:AH3"/>
    <mergeCell ref="AI3:AM3"/>
    <mergeCell ref="AD1:AH1"/>
    <mergeCell ref="BH44:BL44"/>
    <mergeCell ref="BH37:BL37"/>
    <mergeCell ref="AY35:BB35"/>
    <mergeCell ref="AS1:AW1"/>
    <mergeCell ref="AX3:BB3"/>
    <mergeCell ref="BH2:BL2"/>
    <mergeCell ref="BC3:BG3"/>
    <mergeCell ref="BH3:BL3"/>
    <mergeCell ref="BC2:BG2"/>
    <mergeCell ref="AS2:AW2"/>
    <mergeCell ref="AD37:AH37"/>
    <mergeCell ref="Z35:AC35"/>
    <mergeCell ref="O44:S44"/>
    <mergeCell ref="AI44:AM44"/>
    <mergeCell ref="AD44:AH44"/>
    <mergeCell ref="P35:S35"/>
    <mergeCell ref="O37:S37"/>
    <mergeCell ref="Y37:AC37"/>
    <mergeCell ref="BM3:BQ3"/>
    <mergeCell ref="A2:A4"/>
    <mergeCell ref="N2:N4"/>
    <mergeCell ref="B2:B4"/>
    <mergeCell ref="I2:I4"/>
    <mergeCell ref="D2:D4"/>
    <mergeCell ref="H2:H4"/>
    <mergeCell ref="J2:J4"/>
    <mergeCell ref="L2:L4"/>
    <mergeCell ref="F2:F4"/>
    <mergeCell ref="M2:M4"/>
    <mergeCell ref="C2:C4"/>
    <mergeCell ref="AN3:AR3"/>
    <mergeCell ref="G2:G4"/>
    <mergeCell ref="E2:E4"/>
    <mergeCell ref="AN2:AR2"/>
    <mergeCell ref="K2:K4"/>
    <mergeCell ref="T3:X3"/>
    <mergeCell ref="T2:X2"/>
    <mergeCell ref="O2:S2"/>
    <mergeCell ref="O3:S3"/>
    <mergeCell ref="Y3:AC3"/>
    <mergeCell ref="FD48:FH48"/>
    <mergeCell ref="FI48:FM48"/>
    <mergeCell ref="EO44:ES44"/>
    <mergeCell ref="EO46:ES46"/>
    <mergeCell ref="EY44:FC44"/>
    <mergeCell ref="FD44:FH44"/>
    <mergeCell ref="FI44:FM44"/>
    <mergeCell ref="FD37:FH37"/>
    <mergeCell ref="FI37:FM37"/>
  </mergeCells>
  <phoneticPr fontId="0" type="noConversion"/>
  <conditionalFormatting sqref="J30:N34 A6:C8 E5:N8 A5:A34 G7:I34 M7:M34 C5:C34 E7:E34 K7:K34">
    <cfRule type="cellIs" dxfId="2" priority="44" stopIfTrue="1" operator="equal">
      <formula>0</formula>
    </cfRule>
  </conditionalFormatting>
  <conditionalFormatting sqref="O5:FM34">
    <cfRule type="cellIs" dxfId="1" priority="1" stopIfTrue="1" operator="equal">
      <formula>"E"</formula>
    </cfRule>
    <cfRule type="cellIs" dxfId="0" priority="2" operator="equal">
      <formula>"A"</formula>
    </cfRule>
  </conditionalFormatting>
  <printOptions horizontalCentered="1" verticalCentered="1"/>
  <pageMargins left="0" right="0" top="0" bottom="0" header="0" footer="0"/>
  <pageSetup paperSize="9" scale="28" orientation="portrait" horizontalDpi="300" verticalDpi="300" r:id="rId1"/>
  <headerFooter alignWithMargins="0"/>
  <colBreaks count="1" manualBreakCount="1">
    <brk id="34" min="1" max="46" man="1"/>
  </colBreaks>
  <webPublishItems count="1">
    <webPublishItem id="14673" divId="SUTURA COMPLETO PER WEB_14673" sourceType="sheet" destinationFile="E:\PS Sutura\sito nuovo\voti.htm"/>
  </webPublishItem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zoomScaleNormal="100"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481</v>
      </c>
      <c r="E2" s="278"/>
      <c r="F2" s="279"/>
    </row>
  </sheetData>
  <mergeCells count="1">
    <mergeCell ref="D2:F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activeCell="K34" sqref="K34"/>
    </sheetView>
  </sheetViews>
  <sheetFormatPr defaultRowHeight="12.75" x14ac:dyDescent="0.2"/>
  <cols>
    <col min="1" max="1" width="8.28515625" customWidth="1"/>
  </cols>
  <sheetData>
    <row r="1" spans="4:6" ht="13.5" thickBot="1" x14ac:dyDescent="0.25"/>
    <row r="2" spans="4:6" ht="13.5" thickBot="1" x14ac:dyDescent="0.25">
      <c r="D2" s="277" t="s">
        <v>443</v>
      </c>
      <c r="E2" s="278"/>
      <c r="F2" s="279"/>
    </row>
  </sheetData>
  <mergeCells count="1">
    <mergeCell ref="D2:F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topLeftCell="A22" workbookViewId="0">
      <selection activeCell="B1" sqref="B1"/>
    </sheetView>
  </sheetViews>
  <sheetFormatPr defaultRowHeight="12.75" x14ac:dyDescent="0.2"/>
  <cols>
    <col min="1" max="1" width="8.28515625" customWidth="1"/>
  </cols>
  <sheetData>
    <row r="1" spans="4:6" ht="13.5" thickBot="1" x14ac:dyDescent="0.25"/>
    <row r="2" spans="4:6" ht="13.5" thickBot="1" x14ac:dyDescent="0.25">
      <c r="D2" s="277" t="s">
        <v>598</v>
      </c>
      <c r="E2" s="278"/>
      <c r="F2" s="279"/>
    </row>
  </sheetData>
  <mergeCells count="1">
    <mergeCell ref="D2:F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449</v>
      </c>
      <c r="E2" s="278"/>
      <c r="F2" s="279"/>
    </row>
  </sheetData>
  <mergeCells count="1">
    <mergeCell ref="D2:F2"/>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topLeftCell="A43" workbookViewId="0">
      <selection activeCell="K17" sqref="K17"/>
    </sheetView>
  </sheetViews>
  <sheetFormatPr defaultRowHeight="12.75" x14ac:dyDescent="0.2"/>
  <cols>
    <col min="1" max="1" width="8.28515625" customWidth="1"/>
  </cols>
  <sheetData>
    <row r="1" spans="4:6" ht="13.5" thickBot="1" x14ac:dyDescent="0.25"/>
    <row r="2" spans="4:6" ht="13.5" thickBot="1" x14ac:dyDescent="0.25">
      <c r="D2" s="277" t="s">
        <v>564</v>
      </c>
      <c r="E2" s="278"/>
      <c r="F2" s="279"/>
    </row>
  </sheetData>
  <mergeCells count="1">
    <mergeCell ref="D2:F2"/>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activeCell="E111" sqref="E111"/>
    </sheetView>
  </sheetViews>
  <sheetFormatPr defaultRowHeight="12.75" x14ac:dyDescent="0.2"/>
  <cols>
    <col min="1" max="1" width="8.28515625" customWidth="1"/>
  </cols>
  <sheetData>
    <row r="1" spans="4:6" ht="13.5" thickBot="1" x14ac:dyDescent="0.25"/>
    <row r="2" spans="4:6" ht="13.5" thickBot="1" x14ac:dyDescent="0.25">
      <c r="D2" s="277" t="s">
        <v>620</v>
      </c>
      <c r="E2" s="278"/>
      <c r="F2" s="279"/>
    </row>
  </sheetData>
  <mergeCells count="1">
    <mergeCell ref="D2:F2"/>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503</v>
      </c>
      <c r="E2" s="278"/>
      <c r="F2" s="279"/>
    </row>
  </sheetData>
  <mergeCells count="1">
    <mergeCell ref="D2:F2"/>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workbookViewId="0">
      <selection sqref="A1:I1048576"/>
    </sheetView>
  </sheetViews>
  <sheetFormatPr defaultRowHeight="12.75" x14ac:dyDescent="0.2"/>
  <cols>
    <col min="1" max="1" width="8.28515625" customWidth="1"/>
  </cols>
  <sheetData>
    <row r="1" spans="4:6" ht="13.5" thickBot="1" x14ac:dyDescent="0.25"/>
    <row r="2" spans="4:6" ht="13.5" thickBot="1" x14ac:dyDescent="0.25">
      <c r="D2" s="277" t="s">
        <v>635</v>
      </c>
      <c r="E2" s="278"/>
      <c r="F2" s="279"/>
    </row>
  </sheetData>
  <mergeCells count="1">
    <mergeCell ref="D2:F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F2"/>
  <sheetViews>
    <sheetView workbookViewId="0">
      <selection activeCell="J8" sqref="J8"/>
    </sheetView>
  </sheetViews>
  <sheetFormatPr defaultRowHeight="12.75" x14ac:dyDescent="0.2"/>
  <cols>
    <col min="1" max="1" width="8.28515625" customWidth="1"/>
  </cols>
  <sheetData>
    <row r="1" spans="4:6" ht="13.5" thickBot="1" x14ac:dyDescent="0.25"/>
    <row r="2" spans="4:6" ht="13.5" thickBot="1" x14ac:dyDescent="0.25">
      <c r="D2" s="277" t="s">
        <v>642</v>
      </c>
      <c r="E2" s="278"/>
      <c r="F2" s="279"/>
    </row>
  </sheetData>
  <mergeCells count="1">
    <mergeCell ref="D2:F2"/>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D1:F2"/>
  <sheetViews>
    <sheetView topLeftCell="A7" workbookViewId="0">
      <selection activeCell="J22" sqref="J22"/>
    </sheetView>
  </sheetViews>
  <sheetFormatPr defaultRowHeight="12.75" x14ac:dyDescent="0.2"/>
  <cols>
    <col min="1" max="1" width="8.28515625" customWidth="1"/>
  </cols>
  <sheetData>
    <row r="1" spans="4:6" ht="13.5" thickBot="1" x14ac:dyDescent="0.25"/>
    <row r="2" spans="4:6" ht="13.5" thickBot="1" x14ac:dyDescent="0.25">
      <c r="D2" s="280" t="s">
        <v>647</v>
      </c>
      <c r="E2" s="281"/>
      <c r="F2" s="282"/>
    </row>
  </sheetData>
  <mergeCells count="1">
    <mergeCell ref="D2:F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pageSetUpPr fitToPage="1"/>
  </sheetPr>
  <dimension ref="A1:I59"/>
  <sheetViews>
    <sheetView zoomScale="65" zoomScaleNormal="65" zoomScaleSheetLayoutView="75" workbookViewId="0">
      <selection activeCell="C40" sqref="C40"/>
    </sheetView>
  </sheetViews>
  <sheetFormatPr defaultRowHeight="12.75" x14ac:dyDescent="0.2"/>
  <cols>
    <col min="1" max="1" width="3.7109375" style="41" customWidth="1"/>
    <col min="2" max="2" width="20.85546875" style="38" customWidth="1"/>
    <col min="3" max="3" width="63.7109375" style="38" customWidth="1"/>
    <col min="4" max="4" width="6.5703125" style="58" customWidth="1"/>
    <col min="5" max="5" width="37.5703125" style="68" bestFit="1" customWidth="1"/>
    <col min="6" max="6" width="23.85546875" style="44" customWidth="1"/>
    <col min="7" max="7" width="26.140625" style="38" customWidth="1"/>
    <col min="8" max="8" width="4.5703125" style="41" customWidth="1"/>
    <col min="9" max="9" width="26.140625" style="38" customWidth="1"/>
    <col min="10" max="10" width="9.140625" style="41"/>
    <col min="11" max="11" width="9" style="41" customWidth="1"/>
    <col min="12" max="16384" width="9.140625" style="41"/>
  </cols>
  <sheetData>
    <row r="1" spans="2:9" ht="15" x14ac:dyDescent="0.2">
      <c r="C1" s="39" t="s">
        <v>6</v>
      </c>
      <c r="D1" s="39"/>
      <c r="E1" s="66"/>
      <c r="F1" s="40"/>
      <c r="G1" s="80"/>
      <c r="I1" s="80"/>
    </row>
    <row r="2" spans="2:9" x14ac:dyDescent="0.2">
      <c r="C2" s="42" t="s">
        <v>7</v>
      </c>
      <c r="D2" s="42"/>
      <c r="E2" s="67"/>
      <c r="F2" s="43"/>
      <c r="G2" s="81"/>
      <c r="I2" s="81"/>
    </row>
    <row r="3" spans="2:9" ht="18.75" customHeight="1" x14ac:dyDescent="0.2">
      <c r="G3" s="82"/>
      <c r="I3" s="82"/>
    </row>
    <row r="4" spans="2:9" x14ac:dyDescent="0.2">
      <c r="B4" s="45"/>
      <c r="C4" s="45" t="s">
        <v>8</v>
      </c>
      <c r="D4" s="74"/>
      <c r="E4" s="45"/>
      <c r="F4" s="46"/>
      <c r="G4" s="83"/>
      <c r="I4" s="83"/>
    </row>
    <row r="5" spans="2:9" x14ac:dyDescent="0.2">
      <c r="G5" s="82"/>
      <c r="I5" s="82"/>
    </row>
    <row r="6" spans="2:9" ht="25.5" x14ac:dyDescent="0.2">
      <c r="B6" s="276" t="s">
        <v>301</v>
      </c>
      <c r="C6" s="276"/>
      <c r="D6" s="276"/>
      <c r="E6" s="276"/>
      <c r="F6" s="276"/>
      <c r="G6" s="82"/>
      <c r="I6" s="82"/>
    </row>
    <row r="7" spans="2:9" x14ac:dyDescent="0.2">
      <c r="C7" s="58"/>
      <c r="E7" s="71"/>
    </row>
    <row r="8" spans="2:9" x14ac:dyDescent="0.2">
      <c r="C8" s="58"/>
      <c r="E8" s="71"/>
    </row>
    <row r="9" spans="2:9" x14ac:dyDescent="0.2">
      <c r="C9" s="58"/>
      <c r="E9" s="71"/>
    </row>
    <row r="10" spans="2:9" s="50" customFormat="1" ht="18" x14ac:dyDescent="0.2">
      <c r="B10" s="47" t="s">
        <v>661</v>
      </c>
      <c r="C10" s="47"/>
      <c r="D10" s="47"/>
      <c r="E10" s="69"/>
      <c r="F10" s="48"/>
      <c r="G10" s="49"/>
      <c r="I10" s="49"/>
    </row>
    <row r="12" spans="2:9" s="50" customFormat="1" ht="18" x14ac:dyDescent="0.2">
      <c r="B12" s="47" t="s">
        <v>660</v>
      </c>
      <c r="C12" s="116"/>
      <c r="D12" s="117"/>
      <c r="E12" s="69"/>
      <c r="F12" s="47"/>
      <c r="G12" s="47"/>
      <c r="I12" s="47"/>
    </row>
    <row r="13" spans="2:9" s="50" customFormat="1" x14ac:dyDescent="0.2">
      <c r="B13" s="51"/>
      <c r="C13" s="51"/>
      <c r="D13" s="75"/>
      <c r="E13" s="70"/>
      <c r="F13" s="52"/>
      <c r="G13" s="51"/>
      <c r="I13" s="51"/>
    </row>
    <row r="14" spans="2:9" s="50" customFormat="1" ht="18" x14ac:dyDescent="0.2">
      <c r="B14" s="47" t="s">
        <v>662</v>
      </c>
      <c r="C14" s="49"/>
      <c r="D14" s="47"/>
      <c r="E14" s="69"/>
      <c r="F14" s="53"/>
      <c r="G14" s="47"/>
      <c r="I14" s="47"/>
    </row>
    <row r="17" spans="2:9" ht="13.5" thickBot="1" x14ac:dyDescent="0.25"/>
    <row r="18" spans="2:9" s="56" customFormat="1" ht="57.75" customHeight="1" thickBot="1" x14ac:dyDescent="0.35">
      <c r="B18" s="54" t="s">
        <v>9</v>
      </c>
      <c r="C18" s="79" t="s">
        <v>10</v>
      </c>
      <c r="D18" s="72"/>
      <c r="E18" s="54" t="s">
        <v>81</v>
      </c>
      <c r="F18" s="118" t="s">
        <v>82</v>
      </c>
      <c r="G18" s="55" t="s">
        <v>83</v>
      </c>
      <c r="I18" s="119"/>
    </row>
    <row r="19" spans="2:9" ht="19.5" x14ac:dyDescent="0.2">
      <c r="B19" s="78"/>
      <c r="C19" s="77"/>
      <c r="D19" s="72"/>
      <c r="E19" s="76"/>
      <c r="F19" s="59"/>
      <c r="G19" s="77"/>
      <c r="I19" s="181"/>
    </row>
    <row r="20" spans="2:9" s="38" customFormat="1" ht="26.25" customHeight="1" x14ac:dyDescent="0.2">
      <c r="B20" s="120">
        <v>1</v>
      </c>
      <c r="C20" s="84" t="s">
        <v>629</v>
      </c>
      <c r="D20" s="72"/>
      <c r="E20" s="121" t="s">
        <v>581</v>
      </c>
      <c r="F20" s="156" t="s">
        <v>584</v>
      </c>
      <c r="G20" s="155"/>
      <c r="H20" s="41"/>
      <c r="I20" s="124" t="s">
        <v>596</v>
      </c>
    </row>
    <row r="21" spans="2:9" s="38" customFormat="1" ht="26.25" customHeight="1" x14ac:dyDescent="0.2">
      <c r="B21" s="120">
        <v>2</v>
      </c>
      <c r="C21" s="84" t="s">
        <v>309</v>
      </c>
      <c r="D21" s="72"/>
      <c r="E21" s="121" t="s">
        <v>568</v>
      </c>
      <c r="F21" s="156" t="s">
        <v>570</v>
      </c>
      <c r="G21" s="155"/>
      <c r="H21" s="41"/>
      <c r="I21" s="182"/>
    </row>
    <row r="22" spans="2:9" s="38" customFormat="1" ht="26.25" customHeight="1" x14ac:dyDescent="0.2">
      <c r="B22" s="120">
        <v>3</v>
      </c>
      <c r="C22" s="84" t="s">
        <v>307</v>
      </c>
      <c r="D22" s="72"/>
      <c r="E22" s="121" t="s">
        <v>65</v>
      </c>
      <c r="F22" s="156" t="s">
        <v>403</v>
      </c>
      <c r="G22" s="155" t="s">
        <v>302</v>
      </c>
      <c r="I22" s="124" t="s">
        <v>466</v>
      </c>
    </row>
    <row r="23" spans="2:9" s="38" customFormat="1" ht="26.25" customHeight="1" x14ac:dyDescent="0.2">
      <c r="B23" s="120">
        <v>4</v>
      </c>
      <c r="C23" s="84" t="s">
        <v>65</v>
      </c>
      <c r="D23" s="72"/>
      <c r="E23" s="121" t="s">
        <v>303</v>
      </c>
      <c r="F23" s="156" t="s">
        <v>404</v>
      </c>
      <c r="G23" s="155" t="s">
        <v>346</v>
      </c>
      <c r="I23" s="124" t="s">
        <v>465</v>
      </c>
    </row>
    <row r="24" spans="2:9" s="38" customFormat="1" ht="26.25" customHeight="1" x14ac:dyDescent="0.2">
      <c r="B24" s="120">
        <v>5</v>
      </c>
      <c r="C24" s="84" t="s">
        <v>66</v>
      </c>
      <c r="D24" s="72"/>
      <c r="E24" s="121" t="s">
        <v>64</v>
      </c>
      <c r="F24" s="156" t="s">
        <v>405</v>
      </c>
      <c r="G24" s="155" t="s">
        <v>304</v>
      </c>
      <c r="I24" s="124" t="s">
        <v>430</v>
      </c>
    </row>
    <row r="25" spans="2:9" s="38" customFormat="1" ht="26.25" customHeight="1" x14ac:dyDescent="0.2">
      <c r="B25" s="120">
        <v>6</v>
      </c>
      <c r="C25" s="84" t="s">
        <v>388</v>
      </c>
      <c r="D25" s="72"/>
      <c r="E25" s="121" t="s">
        <v>59</v>
      </c>
      <c r="F25" s="156" t="s">
        <v>406</v>
      </c>
      <c r="G25" s="155" t="s">
        <v>305</v>
      </c>
      <c r="I25" s="124" t="s">
        <v>429</v>
      </c>
    </row>
    <row r="26" spans="2:9" s="38" customFormat="1" ht="26.25" customHeight="1" x14ac:dyDescent="0.2">
      <c r="B26" s="120">
        <v>7</v>
      </c>
      <c r="C26" s="84" t="s">
        <v>581</v>
      </c>
      <c r="D26" s="72"/>
      <c r="E26" s="121" t="s">
        <v>387</v>
      </c>
      <c r="F26" s="156" t="s">
        <v>434</v>
      </c>
      <c r="G26" s="155"/>
      <c r="I26" s="154" t="s">
        <v>467</v>
      </c>
    </row>
    <row r="27" spans="2:9" s="38" customFormat="1" ht="26.25" customHeight="1" x14ac:dyDescent="0.2">
      <c r="B27" s="120">
        <v>8</v>
      </c>
      <c r="C27" s="84" t="s">
        <v>317</v>
      </c>
      <c r="D27" s="72"/>
      <c r="E27" s="121" t="s">
        <v>67</v>
      </c>
      <c r="F27" s="156" t="s">
        <v>407</v>
      </c>
      <c r="G27" s="155" t="s">
        <v>306</v>
      </c>
      <c r="I27" s="154" t="s">
        <v>549</v>
      </c>
    </row>
    <row r="28" spans="2:9" s="38" customFormat="1" ht="26.25" customHeight="1" x14ac:dyDescent="0.2">
      <c r="B28" s="120">
        <v>9</v>
      </c>
      <c r="C28" s="84" t="s">
        <v>649</v>
      </c>
      <c r="D28" s="72"/>
      <c r="E28" s="121" t="s">
        <v>307</v>
      </c>
      <c r="F28" s="156" t="s">
        <v>408</v>
      </c>
      <c r="G28" s="155" t="s">
        <v>308</v>
      </c>
      <c r="I28" s="124" t="s">
        <v>463</v>
      </c>
    </row>
    <row r="29" spans="2:9" s="38" customFormat="1" ht="26.25" customHeight="1" x14ac:dyDescent="0.2">
      <c r="B29" s="120">
        <v>10</v>
      </c>
      <c r="C29" s="84" t="s">
        <v>303</v>
      </c>
      <c r="D29" s="72"/>
      <c r="E29" s="121" t="s">
        <v>309</v>
      </c>
      <c r="F29" s="156" t="s">
        <v>409</v>
      </c>
      <c r="G29" s="155" t="s">
        <v>310</v>
      </c>
      <c r="I29" s="124" t="s">
        <v>545</v>
      </c>
    </row>
    <row r="30" spans="2:9" s="38" customFormat="1" ht="26.25" customHeight="1" x14ac:dyDescent="0.2">
      <c r="B30" s="120">
        <v>11</v>
      </c>
      <c r="C30" s="84" t="s">
        <v>501</v>
      </c>
      <c r="D30" s="72"/>
      <c r="E30" s="121" t="s">
        <v>386</v>
      </c>
      <c r="F30" s="156" t="s">
        <v>410</v>
      </c>
      <c r="G30" s="155"/>
      <c r="I30" s="154" t="s">
        <v>468</v>
      </c>
    </row>
    <row r="31" spans="2:9" s="38" customFormat="1" ht="26.25" customHeight="1" x14ac:dyDescent="0.2">
      <c r="B31" s="120"/>
      <c r="C31" s="84"/>
      <c r="D31" s="72"/>
      <c r="E31" s="121" t="s">
        <v>311</v>
      </c>
      <c r="F31" s="156" t="s">
        <v>411</v>
      </c>
      <c r="G31" s="155"/>
      <c r="I31" s="154" t="s">
        <v>469</v>
      </c>
    </row>
    <row r="32" spans="2:9" s="38" customFormat="1" ht="26.25" customHeight="1" x14ac:dyDescent="0.2">
      <c r="B32" s="120"/>
      <c r="C32" s="84"/>
      <c r="D32" s="72"/>
      <c r="E32" s="121" t="s">
        <v>389</v>
      </c>
      <c r="F32" s="156" t="s">
        <v>412</v>
      </c>
      <c r="G32" s="155" t="s">
        <v>597</v>
      </c>
      <c r="I32" s="154" t="s">
        <v>470</v>
      </c>
    </row>
    <row r="33" spans="2:9" s="38" customFormat="1" ht="26.25" customHeight="1" x14ac:dyDescent="0.2">
      <c r="B33" s="120">
        <v>13</v>
      </c>
      <c r="C33" s="84" t="s">
        <v>312</v>
      </c>
      <c r="D33" s="72"/>
      <c r="E33" s="121" t="s">
        <v>312</v>
      </c>
      <c r="F33" s="156" t="s">
        <v>413</v>
      </c>
      <c r="G33" s="155" t="s">
        <v>313</v>
      </c>
      <c r="I33" s="154" t="s">
        <v>471</v>
      </c>
    </row>
    <row r="34" spans="2:9" s="38" customFormat="1" ht="26.25" customHeight="1" x14ac:dyDescent="0.2">
      <c r="B34" s="120">
        <v>14</v>
      </c>
      <c r="C34" s="84" t="s">
        <v>389</v>
      </c>
      <c r="D34" s="72"/>
      <c r="E34" s="121" t="s">
        <v>314</v>
      </c>
      <c r="F34" s="156" t="s">
        <v>414</v>
      </c>
      <c r="G34" s="155" t="s">
        <v>423</v>
      </c>
      <c r="I34" s="154" t="s">
        <v>622</v>
      </c>
    </row>
    <row r="35" spans="2:9" s="38" customFormat="1" ht="26.25" customHeight="1" x14ac:dyDescent="0.2">
      <c r="B35" s="120">
        <v>15</v>
      </c>
      <c r="C35" s="84" t="s">
        <v>316</v>
      </c>
      <c r="D35" s="72"/>
      <c r="E35" s="121" t="s">
        <v>62</v>
      </c>
      <c r="F35" s="156" t="s">
        <v>415</v>
      </c>
      <c r="G35" s="155" t="s">
        <v>315</v>
      </c>
      <c r="I35" s="154"/>
    </row>
    <row r="36" spans="2:9" s="38" customFormat="1" ht="26.25" customHeight="1" x14ac:dyDescent="0.2">
      <c r="B36" s="120">
        <v>16</v>
      </c>
      <c r="C36" s="84" t="s">
        <v>63</v>
      </c>
      <c r="D36" s="72"/>
      <c r="E36" s="121" t="s">
        <v>388</v>
      </c>
      <c r="F36" s="156" t="s">
        <v>417</v>
      </c>
      <c r="G36" s="155"/>
      <c r="I36" s="124" t="s">
        <v>431</v>
      </c>
    </row>
    <row r="37" spans="2:9" s="38" customFormat="1" ht="26.25" customHeight="1" x14ac:dyDescent="0.2">
      <c r="B37" s="120">
        <v>17</v>
      </c>
      <c r="C37" s="84" t="s">
        <v>69</v>
      </c>
      <c r="D37" s="72"/>
      <c r="E37" s="121" t="s">
        <v>316</v>
      </c>
      <c r="F37" s="156" t="s">
        <v>416</v>
      </c>
      <c r="G37" s="155" t="s">
        <v>347</v>
      </c>
      <c r="I37" s="124" t="s">
        <v>464</v>
      </c>
    </row>
    <row r="38" spans="2:9" s="38" customFormat="1" ht="26.25" customHeight="1" x14ac:dyDescent="0.2">
      <c r="B38" s="120">
        <v>18</v>
      </c>
      <c r="C38" s="84" t="s">
        <v>2</v>
      </c>
      <c r="D38" s="72"/>
      <c r="E38" s="121" t="s">
        <v>317</v>
      </c>
      <c r="F38" s="156" t="s">
        <v>418</v>
      </c>
      <c r="G38" s="155" t="s">
        <v>348</v>
      </c>
      <c r="I38" s="124" t="s">
        <v>473</v>
      </c>
    </row>
    <row r="39" spans="2:9" s="38" customFormat="1" ht="26.25" customHeight="1" x14ac:dyDescent="0.2">
      <c r="B39" s="120">
        <v>0</v>
      </c>
      <c r="C39" s="84" t="s">
        <v>386</v>
      </c>
      <c r="D39" s="72"/>
      <c r="E39" s="121" t="s">
        <v>69</v>
      </c>
      <c r="F39" s="156" t="s">
        <v>421</v>
      </c>
      <c r="G39" s="155"/>
      <c r="I39" s="124" t="s">
        <v>318</v>
      </c>
    </row>
    <row r="40" spans="2:9" s="38" customFormat="1" ht="26.25" customHeight="1" x14ac:dyDescent="0.2">
      <c r="B40" s="120"/>
      <c r="C40" s="84"/>
      <c r="D40" s="72"/>
      <c r="E40" s="121" t="s">
        <v>61</v>
      </c>
      <c r="F40" s="156" t="s">
        <v>422</v>
      </c>
      <c r="G40" s="155" t="s">
        <v>319</v>
      </c>
      <c r="I40" s="124" t="s">
        <v>544</v>
      </c>
    </row>
    <row r="41" spans="2:9" s="38" customFormat="1" ht="26.25" customHeight="1" x14ac:dyDescent="0.2">
      <c r="B41" s="120"/>
      <c r="C41" s="84"/>
      <c r="D41" s="72"/>
      <c r="E41" s="121" t="s">
        <v>68</v>
      </c>
      <c r="F41" s="156" t="s">
        <v>420</v>
      </c>
      <c r="G41" s="155" t="s">
        <v>320</v>
      </c>
      <c r="I41" s="124" t="s">
        <v>462</v>
      </c>
    </row>
    <row r="42" spans="2:9" s="38" customFormat="1" ht="26.25" customHeight="1" x14ac:dyDescent="0.2">
      <c r="B42" s="120"/>
      <c r="C42" s="84"/>
      <c r="D42" s="72"/>
      <c r="E42" s="121" t="s">
        <v>501</v>
      </c>
      <c r="F42" s="156" t="s">
        <v>419</v>
      </c>
      <c r="G42" s="155" t="s">
        <v>321</v>
      </c>
      <c r="I42" s="124" t="s">
        <v>428</v>
      </c>
    </row>
    <row r="43" spans="2:9" s="38" customFormat="1" ht="26.25" customHeight="1" x14ac:dyDescent="0.2">
      <c r="B43" s="120"/>
      <c r="C43" s="84"/>
      <c r="D43" s="72"/>
      <c r="E43" s="121" t="s">
        <v>57</v>
      </c>
      <c r="F43" s="156" t="s">
        <v>396</v>
      </c>
      <c r="G43" s="155"/>
      <c r="I43" s="124" t="s">
        <v>322</v>
      </c>
    </row>
    <row r="44" spans="2:9" s="38" customFormat="1" ht="26.25" customHeight="1" x14ac:dyDescent="0.2">
      <c r="B44" s="120"/>
      <c r="C44" s="84"/>
      <c r="D44" s="72"/>
      <c r="E44" s="121" t="s">
        <v>63</v>
      </c>
      <c r="F44" s="156" t="s">
        <v>397</v>
      </c>
      <c r="G44" s="155" t="s">
        <v>323</v>
      </c>
      <c r="I44" s="124" t="s">
        <v>474</v>
      </c>
    </row>
    <row r="45" spans="2:9" s="38" customFormat="1" ht="26.25" customHeight="1" x14ac:dyDescent="0.2">
      <c r="B45" s="274" t="s">
        <v>349</v>
      </c>
      <c r="C45" s="275"/>
      <c r="D45" s="58"/>
      <c r="E45" s="121" t="s">
        <v>66</v>
      </c>
      <c r="F45" s="156" t="s">
        <v>398</v>
      </c>
      <c r="G45" s="155" t="s">
        <v>324</v>
      </c>
      <c r="I45" s="124" t="s">
        <v>550</v>
      </c>
    </row>
    <row r="46" spans="2:9" s="38" customFormat="1" ht="26.25" customHeight="1" x14ac:dyDescent="0.2">
      <c r="B46" s="125"/>
      <c r="C46" s="126" t="s">
        <v>326</v>
      </c>
      <c r="D46" s="72"/>
      <c r="E46" s="121" t="s">
        <v>58</v>
      </c>
      <c r="F46" s="156" t="s">
        <v>399</v>
      </c>
      <c r="G46" s="155" t="s">
        <v>325</v>
      </c>
      <c r="I46" s="124" t="s">
        <v>427</v>
      </c>
    </row>
    <row r="47" spans="2:9" s="38" customFormat="1" ht="26.25" customHeight="1" x14ac:dyDescent="0.2">
      <c r="B47" s="125"/>
      <c r="C47" s="126"/>
      <c r="D47" s="72"/>
      <c r="E47" s="121" t="s">
        <v>326</v>
      </c>
      <c r="F47" s="156" t="s">
        <v>400</v>
      </c>
      <c r="G47" s="155" t="s">
        <v>351</v>
      </c>
      <c r="I47" s="124" t="s">
        <v>426</v>
      </c>
    </row>
    <row r="48" spans="2:9" s="38" customFormat="1" ht="26.25" customHeight="1" x14ac:dyDescent="0.2">
      <c r="B48" s="274" t="s">
        <v>54</v>
      </c>
      <c r="C48" s="275"/>
      <c r="D48" s="58"/>
      <c r="E48" s="121" t="s">
        <v>60</v>
      </c>
      <c r="F48" s="156" t="s">
        <v>401</v>
      </c>
      <c r="G48" s="155" t="s">
        <v>327</v>
      </c>
      <c r="I48" s="124" t="s">
        <v>543</v>
      </c>
    </row>
    <row r="49" spans="1:9" s="38" customFormat="1" ht="26.25" customHeight="1" x14ac:dyDescent="0.2">
      <c r="B49" s="125"/>
      <c r="C49" s="126"/>
      <c r="D49" s="72"/>
      <c r="E49" s="121" t="s">
        <v>569</v>
      </c>
      <c r="F49" s="156" t="s">
        <v>571</v>
      </c>
      <c r="G49" s="155"/>
      <c r="I49" s="124"/>
    </row>
    <row r="50" spans="1:9" s="38" customFormat="1" ht="26.25" customHeight="1" x14ac:dyDescent="0.2">
      <c r="B50" s="274" t="s">
        <v>55</v>
      </c>
      <c r="C50" s="275"/>
      <c r="D50" s="72"/>
      <c r="E50" s="121" t="s">
        <v>2</v>
      </c>
      <c r="F50" s="156" t="s">
        <v>402</v>
      </c>
      <c r="G50" s="155"/>
      <c r="I50" s="124" t="s">
        <v>472</v>
      </c>
    </row>
    <row r="51" spans="1:9" s="38" customFormat="1" ht="26.25" customHeight="1" x14ac:dyDescent="0.2">
      <c r="B51" s="142"/>
      <c r="C51" s="84" t="s">
        <v>59</v>
      </c>
      <c r="D51" s="72"/>
      <c r="E51" s="121"/>
      <c r="F51" s="122"/>
      <c r="G51" s="123"/>
      <c r="I51" s="124"/>
    </row>
    <row r="52" spans="1:9" s="38" customFormat="1" ht="26.25" customHeight="1" x14ac:dyDescent="0.2">
      <c r="B52" s="125"/>
      <c r="C52" s="126" t="s">
        <v>387</v>
      </c>
      <c r="D52" s="72"/>
      <c r="E52" s="121"/>
      <c r="F52" s="122"/>
      <c r="G52" s="123"/>
      <c r="I52" s="124"/>
    </row>
    <row r="53" spans="1:9" s="38" customFormat="1" ht="26.25" customHeight="1" x14ac:dyDescent="0.2">
      <c r="B53" s="274" t="s">
        <v>350</v>
      </c>
      <c r="C53" s="275"/>
      <c r="D53" s="72"/>
      <c r="E53" s="121"/>
      <c r="F53" s="122"/>
      <c r="G53" s="123"/>
      <c r="I53" s="124"/>
    </row>
    <row r="54" spans="1:9" s="38" customFormat="1" ht="26.25" customHeight="1" x14ac:dyDescent="0.2">
      <c r="B54" s="125"/>
      <c r="C54" s="84" t="s">
        <v>57</v>
      </c>
      <c r="D54" s="58"/>
      <c r="E54" s="121"/>
      <c r="F54" s="122"/>
      <c r="G54" s="123"/>
      <c r="I54" s="124"/>
    </row>
    <row r="55" spans="1:9" s="38" customFormat="1" ht="26.25" customHeight="1" thickBot="1" x14ac:dyDescent="0.25">
      <c r="B55" s="125"/>
      <c r="C55" s="126"/>
      <c r="D55" s="72"/>
      <c r="E55" s="121"/>
      <c r="F55" s="122"/>
      <c r="G55" s="123"/>
      <c r="I55" s="183"/>
    </row>
    <row r="56" spans="1:9" ht="19.5" x14ac:dyDescent="0.2">
      <c r="A56" s="57"/>
      <c r="B56" s="58"/>
      <c r="C56" s="58"/>
      <c r="E56" s="73"/>
      <c r="F56" s="72"/>
      <c r="G56" s="72"/>
      <c r="I56" s="72"/>
    </row>
    <row r="57" spans="1:9" x14ac:dyDescent="0.2">
      <c r="A57" s="57"/>
      <c r="B57" s="58"/>
      <c r="C57" s="58"/>
      <c r="E57" s="38" t="s">
        <v>84</v>
      </c>
      <c r="F57" s="41"/>
    </row>
    <row r="59" spans="1:9" x14ac:dyDescent="0.2">
      <c r="B59" s="67"/>
      <c r="C59" s="67"/>
      <c r="E59" s="67"/>
      <c r="F59" s="43"/>
      <c r="G59" s="42"/>
      <c r="I59" s="42"/>
    </row>
  </sheetData>
  <mergeCells count="5">
    <mergeCell ref="B53:C53"/>
    <mergeCell ref="B6:F6"/>
    <mergeCell ref="B45:C45"/>
    <mergeCell ref="B48:C48"/>
    <mergeCell ref="B50:C50"/>
  </mergeCells>
  <phoneticPr fontId="0" type="noConversion"/>
  <printOptions horizontalCentered="1" verticalCentered="1"/>
  <pageMargins left="0.19685039370078741" right="0.15748031496062992" top="0.19685039370078741" bottom="0.15748031496062992" header="0.31496062992125984" footer="0.31496062992125984"/>
  <pageSetup paperSize="9" scale="4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D1:F2"/>
  <sheetViews>
    <sheetView topLeftCell="A25" workbookViewId="0">
      <selection activeCell="M29" sqref="M29"/>
    </sheetView>
  </sheetViews>
  <sheetFormatPr defaultRowHeight="12.75" x14ac:dyDescent="0.2"/>
  <cols>
    <col min="1" max="1" width="8.28515625" customWidth="1"/>
  </cols>
  <sheetData>
    <row r="1" spans="4:6" ht="13.5" thickBot="1" x14ac:dyDescent="0.25"/>
    <row r="2" spans="4:6" ht="13.5" thickBot="1" x14ac:dyDescent="0.25">
      <c r="D2" s="280" t="s">
        <v>654</v>
      </c>
      <c r="E2" s="281"/>
      <c r="F2" s="282"/>
    </row>
  </sheetData>
  <mergeCells count="1">
    <mergeCell ref="D2:F2"/>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D1:F2"/>
  <sheetViews>
    <sheetView workbookViewId="0">
      <selection activeCell="K10" sqref="K10"/>
    </sheetView>
  </sheetViews>
  <sheetFormatPr defaultRowHeight="12.75" x14ac:dyDescent="0.2"/>
  <cols>
    <col min="1" max="1" width="8.28515625" customWidth="1"/>
  </cols>
  <sheetData>
    <row r="1" spans="4:6" ht="13.5" thickBot="1" x14ac:dyDescent="0.25"/>
    <row r="2" spans="4:6" ht="13.5" thickBot="1" x14ac:dyDescent="0.25">
      <c r="D2" s="280" t="s">
        <v>664</v>
      </c>
      <c r="E2" s="281"/>
      <c r="F2" s="282"/>
    </row>
  </sheetData>
  <mergeCells count="1">
    <mergeCell ref="D2:F2"/>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120" zoomScaleNormal="120" zoomScaleSheetLayoutView="100" workbookViewId="0">
      <pane xSplit="1" ySplit="1" topLeftCell="B2" activePane="bottomRight" state="frozen"/>
      <selection activeCell="C71" sqref="C71"/>
      <selection pane="topRight" activeCell="C71" sqref="C71"/>
      <selection pane="bottomLeft" activeCell="C71" sqref="C71"/>
      <selection pane="bottomRight" activeCell="E37" sqref="E37"/>
    </sheetView>
  </sheetViews>
  <sheetFormatPr defaultRowHeight="12.75" x14ac:dyDescent="0.2"/>
  <cols>
    <col min="1" max="1" width="12.42578125" style="97" customWidth="1"/>
    <col min="2" max="2" width="12.42578125" style="94" customWidth="1"/>
    <col min="3" max="3" width="15.85546875" style="94" customWidth="1"/>
    <col min="4" max="4" width="16.5703125" style="94" customWidth="1"/>
    <col min="5" max="5" width="28" style="2" customWidth="1"/>
    <col min="6" max="6" width="32.140625" style="94" customWidth="1"/>
    <col min="7" max="7" width="26.42578125" style="94" customWidth="1"/>
    <col min="8" max="8" width="16.7109375" style="2" bestFit="1" customWidth="1"/>
    <col min="9" max="25" width="5.85546875" style="94" customWidth="1"/>
    <col min="26" max="16384" width="9.140625" style="94"/>
  </cols>
  <sheetData>
    <row r="1" spans="1:8" s="90" customFormat="1" ht="15.75" x14ac:dyDescent="0.2">
      <c r="A1" s="88" t="s">
        <v>85</v>
      </c>
      <c r="B1" s="88" t="s">
        <v>86</v>
      </c>
      <c r="C1" s="88" t="s">
        <v>87</v>
      </c>
      <c r="D1" s="88" t="s">
        <v>88</v>
      </c>
      <c r="E1" s="89" t="s">
        <v>89</v>
      </c>
      <c r="F1" s="88" t="s">
        <v>90</v>
      </c>
      <c r="G1" s="88" t="s">
        <v>91</v>
      </c>
      <c r="H1" s="89" t="s">
        <v>92</v>
      </c>
    </row>
    <row r="2" spans="1:8" ht="15.75" x14ac:dyDescent="0.2">
      <c r="A2" s="91" t="s">
        <v>93</v>
      </c>
      <c r="B2" s="91" t="s">
        <v>94</v>
      </c>
      <c r="C2" s="91" t="s">
        <v>95</v>
      </c>
      <c r="D2" s="91"/>
      <c r="E2" s="99">
        <v>3479720785</v>
      </c>
      <c r="F2" s="93" t="s">
        <v>96</v>
      </c>
      <c r="G2" s="91"/>
      <c r="H2" s="92" t="s">
        <v>97</v>
      </c>
    </row>
    <row r="3" spans="1:8" ht="47.25" x14ac:dyDescent="0.2">
      <c r="A3" s="91" t="s">
        <v>98</v>
      </c>
      <c r="B3" s="91" t="s">
        <v>19</v>
      </c>
      <c r="C3" s="91" t="s">
        <v>19</v>
      </c>
      <c r="D3" s="91" t="s">
        <v>99</v>
      </c>
      <c r="E3" s="99">
        <v>3474351352</v>
      </c>
      <c r="F3" s="93" t="s">
        <v>100</v>
      </c>
      <c r="G3" s="91" t="s">
        <v>101</v>
      </c>
      <c r="H3" s="92" t="s">
        <v>97</v>
      </c>
    </row>
    <row r="4" spans="1:8" ht="31.5" x14ac:dyDescent="0.2">
      <c r="A4" s="91" t="s">
        <v>102</v>
      </c>
      <c r="B4" s="91" t="s">
        <v>103</v>
      </c>
      <c r="C4" s="91" t="s">
        <v>104</v>
      </c>
      <c r="D4" s="91" t="s">
        <v>105</v>
      </c>
      <c r="E4" s="99">
        <v>3488268308</v>
      </c>
      <c r="F4" s="93" t="s">
        <v>261</v>
      </c>
      <c r="G4" s="91" t="s">
        <v>106</v>
      </c>
      <c r="H4" s="92" t="s">
        <v>97</v>
      </c>
    </row>
    <row r="5" spans="1:8" ht="31.5" x14ac:dyDescent="0.2">
      <c r="A5" s="91" t="s">
        <v>108</v>
      </c>
      <c r="B5" s="91" t="s">
        <v>109</v>
      </c>
      <c r="C5" s="91" t="s">
        <v>110</v>
      </c>
      <c r="D5" s="91" t="s">
        <v>111</v>
      </c>
      <c r="E5" s="92" t="s">
        <v>112</v>
      </c>
      <c r="F5" s="93" t="s">
        <v>260</v>
      </c>
      <c r="G5" s="91" t="s">
        <v>113</v>
      </c>
      <c r="H5" s="92" t="s">
        <v>97</v>
      </c>
    </row>
    <row r="6" spans="1:8" ht="15.75" x14ac:dyDescent="0.2">
      <c r="A6" s="91" t="s">
        <v>337</v>
      </c>
      <c r="B6" s="91" t="s">
        <v>336</v>
      </c>
      <c r="C6" s="91" t="s">
        <v>338</v>
      </c>
      <c r="D6" s="91"/>
      <c r="E6" s="99">
        <v>3382269885</v>
      </c>
      <c r="F6" s="93"/>
      <c r="G6" s="91"/>
      <c r="H6" s="92"/>
    </row>
    <row r="7" spans="1:8" ht="15.75" x14ac:dyDescent="0.2">
      <c r="A7" s="91" t="s">
        <v>114</v>
      </c>
      <c r="B7" s="91" t="s">
        <v>115</v>
      </c>
      <c r="C7" s="91" t="s">
        <v>11</v>
      </c>
      <c r="D7" s="91"/>
      <c r="E7" s="99">
        <v>3282860228</v>
      </c>
      <c r="F7" s="93" t="s">
        <v>116</v>
      </c>
      <c r="G7" s="91" t="s">
        <v>117</v>
      </c>
      <c r="H7" s="92" t="s">
        <v>97</v>
      </c>
    </row>
    <row r="8" spans="1:8" ht="15.75" x14ac:dyDescent="0.2">
      <c r="A8" s="91" t="s">
        <v>118</v>
      </c>
      <c r="B8" s="91" t="s">
        <v>119</v>
      </c>
      <c r="C8" s="91" t="s">
        <v>120</v>
      </c>
      <c r="D8" s="91"/>
      <c r="E8" s="99">
        <v>3483989222</v>
      </c>
      <c r="F8" s="93" t="s">
        <v>121</v>
      </c>
      <c r="G8" s="91" t="s">
        <v>122</v>
      </c>
      <c r="H8" s="92" t="s">
        <v>97</v>
      </c>
    </row>
    <row r="9" spans="1:8" ht="31.5" x14ac:dyDescent="0.2">
      <c r="A9" s="91" t="s">
        <v>118</v>
      </c>
      <c r="B9" s="91" t="s">
        <v>123</v>
      </c>
      <c r="C9" s="91" t="s">
        <v>124</v>
      </c>
      <c r="D9" s="91" t="s">
        <v>125</v>
      </c>
      <c r="E9" s="99">
        <v>3406617270</v>
      </c>
      <c r="F9" s="93" t="s">
        <v>126</v>
      </c>
      <c r="G9" s="91" t="s">
        <v>127</v>
      </c>
      <c r="H9" s="92" t="s">
        <v>97</v>
      </c>
    </row>
    <row r="10" spans="1:8" ht="31.5" x14ac:dyDescent="0.2">
      <c r="A10" s="91" t="s">
        <v>129</v>
      </c>
      <c r="B10" s="91" t="s">
        <v>130</v>
      </c>
      <c r="C10" s="91" t="s">
        <v>12</v>
      </c>
      <c r="D10" s="91" t="s">
        <v>131</v>
      </c>
      <c r="E10" s="99">
        <v>3479997816</v>
      </c>
      <c r="F10" s="93" t="s">
        <v>132</v>
      </c>
      <c r="G10" s="91" t="s">
        <v>133</v>
      </c>
      <c r="H10" s="92" t="s">
        <v>97</v>
      </c>
    </row>
    <row r="11" spans="1:8" ht="31.5" x14ac:dyDescent="0.2">
      <c r="A11" s="91" t="s">
        <v>129</v>
      </c>
      <c r="B11" s="91" t="s">
        <v>134</v>
      </c>
      <c r="C11" s="91" t="s">
        <v>13</v>
      </c>
      <c r="D11" s="91" t="s">
        <v>131</v>
      </c>
      <c r="E11" s="99">
        <v>335437634</v>
      </c>
      <c r="F11" s="93" t="s">
        <v>135</v>
      </c>
      <c r="G11" s="91" t="s">
        <v>136</v>
      </c>
      <c r="H11" s="92" t="s">
        <v>97</v>
      </c>
    </row>
    <row r="12" spans="1:8" ht="15.75" x14ac:dyDescent="0.2">
      <c r="A12" s="91" t="s">
        <v>269</v>
      </c>
      <c r="B12" s="91" t="s">
        <v>270</v>
      </c>
      <c r="C12" s="91" t="s">
        <v>276</v>
      </c>
      <c r="D12" s="91"/>
      <c r="E12" s="99">
        <v>3480067713</v>
      </c>
      <c r="F12" s="93" t="s">
        <v>271</v>
      </c>
      <c r="G12" s="91"/>
      <c r="H12" s="92"/>
    </row>
    <row r="13" spans="1:8" ht="31.5" x14ac:dyDescent="0.2">
      <c r="A13" s="91" t="s">
        <v>137</v>
      </c>
      <c r="B13" s="91" t="s">
        <v>138</v>
      </c>
      <c r="C13" s="91" t="s">
        <v>139</v>
      </c>
      <c r="D13" s="91" t="s">
        <v>140</v>
      </c>
      <c r="E13" s="92">
        <v>3294311931</v>
      </c>
      <c r="F13" s="93" t="s">
        <v>141</v>
      </c>
      <c r="G13" s="91" t="s">
        <v>142</v>
      </c>
      <c r="H13" s="92"/>
    </row>
    <row r="14" spans="1:8" ht="31.5" x14ac:dyDescent="0.2">
      <c r="A14" s="91" t="s">
        <v>272</v>
      </c>
      <c r="B14" s="91" t="s">
        <v>210</v>
      </c>
      <c r="C14" s="91" t="s">
        <v>275</v>
      </c>
      <c r="D14" s="91" t="s">
        <v>273</v>
      </c>
      <c r="E14" s="92"/>
      <c r="F14" s="93" t="s">
        <v>274</v>
      </c>
      <c r="G14" s="91"/>
      <c r="H14" s="92"/>
    </row>
    <row r="15" spans="1:8" ht="15.75" x14ac:dyDescent="0.2">
      <c r="A15" s="91" t="s">
        <v>280</v>
      </c>
      <c r="B15" s="91" t="s">
        <v>115</v>
      </c>
      <c r="C15" s="91" t="s">
        <v>11</v>
      </c>
      <c r="D15" s="91"/>
      <c r="E15" s="92">
        <v>3482809518</v>
      </c>
      <c r="F15" s="93" t="s">
        <v>281</v>
      </c>
      <c r="G15" s="91"/>
      <c r="H15" s="92"/>
    </row>
    <row r="16" spans="1:8" ht="15.75" x14ac:dyDescent="0.2">
      <c r="A16" s="91" t="s">
        <v>280</v>
      </c>
      <c r="B16" s="91" t="s">
        <v>157</v>
      </c>
      <c r="C16" s="91"/>
      <c r="D16" s="91"/>
      <c r="E16" s="92">
        <v>3454647718</v>
      </c>
      <c r="F16" s="93" t="s">
        <v>285</v>
      </c>
      <c r="G16" s="91"/>
      <c r="H16" s="92"/>
    </row>
    <row r="17" spans="1:8" ht="15.75" x14ac:dyDescent="0.2">
      <c r="A17" s="91" t="s">
        <v>145</v>
      </c>
      <c r="B17" s="91" t="s">
        <v>146</v>
      </c>
      <c r="C17" s="91" t="s">
        <v>147</v>
      </c>
      <c r="D17" s="91" t="s">
        <v>148</v>
      </c>
      <c r="E17" s="99">
        <v>3398001897</v>
      </c>
      <c r="F17" s="93" t="s">
        <v>149</v>
      </c>
      <c r="G17" s="91"/>
      <c r="H17" s="92" t="s">
        <v>97</v>
      </c>
    </row>
    <row r="18" spans="1:8" ht="31.5" x14ac:dyDescent="0.2">
      <c r="A18" s="91" t="s">
        <v>150</v>
      </c>
      <c r="B18" s="91" t="s">
        <v>151</v>
      </c>
      <c r="C18" s="91" t="s">
        <v>152</v>
      </c>
      <c r="D18" s="91" t="s">
        <v>153</v>
      </c>
      <c r="E18" s="99">
        <v>3395732830</v>
      </c>
      <c r="F18" s="93" t="s">
        <v>154</v>
      </c>
      <c r="G18" s="91" t="s">
        <v>155</v>
      </c>
      <c r="H18" s="92" t="s">
        <v>97</v>
      </c>
    </row>
    <row r="19" spans="1:8" ht="47.25" x14ac:dyDescent="0.2">
      <c r="A19" s="91" t="s">
        <v>156</v>
      </c>
      <c r="B19" s="91" t="s">
        <v>157</v>
      </c>
      <c r="C19" s="91" t="s">
        <v>158</v>
      </c>
      <c r="D19" s="91" t="s">
        <v>159</v>
      </c>
      <c r="E19" s="99">
        <v>3338582025</v>
      </c>
      <c r="F19" s="93" t="s">
        <v>160</v>
      </c>
      <c r="G19" s="91" t="s">
        <v>161</v>
      </c>
      <c r="H19" s="92" t="s">
        <v>97</v>
      </c>
    </row>
    <row r="20" spans="1:8" ht="31.5" x14ac:dyDescent="0.2">
      <c r="A20" s="91" t="s">
        <v>162</v>
      </c>
      <c r="B20" s="91" t="s">
        <v>163</v>
      </c>
      <c r="C20" s="91" t="s">
        <v>164</v>
      </c>
      <c r="D20" s="91" t="s">
        <v>165</v>
      </c>
      <c r="E20" s="99">
        <v>3488401611</v>
      </c>
      <c r="F20" s="93" t="s">
        <v>166</v>
      </c>
      <c r="G20" s="91" t="s">
        <v>167</v>
      </c>
      <c r="H20" s="92" t="s">
        <v>97</v>
      </c>
    </row>
    <row r="21" spans="1:8" ht="31.5" x14ac:dyDescent="0.2">
      <c r="A21" s="91" t="s">
        <v>168</v>
      </c>
      <c r="B21" s="91" t="s">
        <v>157</v>
      </c>
      <c r="C21" s="91" t="s">
        <v>14</v>
      </c>
      <c r="D21" s="91" t="s">
        <v>169</v>
      </c>
      <c r="E21" s="99">
        <v>3498617773</v>
      </c>
      <c r="F21" s="93" t="s">
        <v>170</v>
      </c>
      <c r="G21" s="91" t="s">
        <v>171</v>
      </c>
      <c r="H21" s="92" t="s">
        <v>97</v>
      </c>
    </row>
    <row r="22" spans="1:8" ht="31.5" x14ac:dyDescent="0.2">
      <c r="A22" s="91" t="s">
        <v>172</v>
      </c>
      <c r="B22" s="91" t="s">
        <v>173</v>
      </c>
      <c r="C22" s="91" t="s">
        <v>174</v>
      </c>
      <c r="D22" s="91" t="s">
        <v>175</v>
      </c>
      <c r="E22" s="99">
        <v>3385068527</v>
      </c>
      <c r="F22" s="93" t="s">
        <v>176</v>
      </c>
      <c r="G22" s="91" t="s">
        <v>177</v>
      </c>
      <c r="H22" s="92" t="s">
        <v>97</v>
      </c>
    </row>
    <row r="23" spans="1:8" ht="15.75" x14ac:dyDescent="0.2">
      <c r="A23" s="91" t="s">
        <v>178</v>
      </c>
      <c r="B23" s="91" t="s">
        <v>179</v>
      </c>
      <c r="C23" s="91" t="s">
        <v>180</v>
      </c>
      <c r="D23" s="91"/>
      <c r="E23" s="99">
        <v>3386922400</v>
      </c>
      <c r="F23" s="93" t="s">
        <v>181</v>
      </c>
      <c r="G23" s="91" t="s">
        <v>182</v>
      </c>
      <c r="H23" s="92" t="s">
        <v>97</v>
      </c>
    </row>
    <row r="24" spans="1:8" ht="47.25" x14ac:dyDescent="0.2">
      <c r="A24" s="91" t="s">
        <v>183</v>
      </c>
      <c r="B24" s="91" t="s">
        <v>184</v>
      </c>
      <c r="C24" s="91" t="s">
        <v>15</v>
      </c>
      <c r="D24" s="91" t="s">
        <v>185</v>
      </c>
      <c r="E24" s="99">
        <v>3388241449</v>
      </c>
      <c r="F24" s="93" t="s">
        <v>186</v>
      </c>
      <c r="G24" s="91" t="s">
        <v>187</v>
      </c>
      <c r="H24" s="92" t="s">
        <v>97</v>
      </c>
    </row>
    <row r="25" spans="1:8" ht="15.75" x14ac:dyDescent="0.2">
      <c r="A25" s="91" t="s">
        <v>277</v>
      </c>
      <c r="B25" s="91" t="s">
        <v>278</v>
      </c>
      <c r="C25" s="91" t="s">
        <v>279</v>
      </c>
      <c r="D25" s="91"/>
      <c r="E25" s="99">
        <v>3385722305</v>
      </c>
      <c r="F25" s="93"/>
      <c r="G25" s="91"/>
      <c r="H25" s="92"/>
    </row>
    <row r="26" spans="1:8" ht="47.25" x14ac:dyDescent="0.2">
      <c r="A26" s="91" t="s">
        <v>188</v>
      </c>
      <c r="B26" s="91" t="s">
        <v>189</v>
      </c>
      <c r="C26" s="91" t="s">
        <v>25</v>
      </c>
      <c r="D26" s="91" t="s">
        <v>190</v>
      </c>
      <c r="E26" s="99">
        <v>3288177348</v>
      </c>
      <c r="F26" s="93" t="s">
        <v>191</v>
      </c>
      <c r="G26" s="91" t="s">
        <v>192</v>
      </c>
      <c r="H26" s="92" t="s">
        <v>97</v>
      </c>
    </row>
    <row r="27" spans="1:8" ht="31.5" x14ac:dyDescent="0.2">
      <c r="A27" s="91" t="s">
        <v>193</v>
      </c>
      <c r="B27" s="91" t="s">
        <v>194</v>
      </c>
      <c r="C27" s="91" t="s">
        <v>195</v>
      </c>
      <c r="D27" s="91" t="s">
        <v>196</v>
      </c>
      <c r="E27" s="99">
        <v>3289067725</v>
      </c>
      <c r="F27" s="93" t="s">
        <v>197</v>
      </c>
      <c r="G27" s="91" t="s">
        <v>198</v>
      </c>
      <c r="H27" s="92"/>
    </row>
    <row r="28" spans="1:8" ht="15.75" x14ac:dyDescent="0.2">
      <c r="A28" s="91" t="s">
        <v>199</v>
      </c>
      <c r="B28" s="91" t="s">
        <v>119</v>
      </c>
      <c r="C28" s="91" t="s">
        <v>16</v>
      </c>
      <c r="D28" s="91"/>
      <c r="E28" s="92">
        <v>3357852171</v>
      </c>
      <c r="F28" s="93"/>
      <c r="G28" s="91"/>
      <c r="H28" s="92"/>
    </row>
    <row r="29" spans="1:8" ht="31.5" x14ac:dyDescent="0.2">
      <c r="A29" s="91" t="s">
        <v>200</v>
      </c>
      <c r="B29" s="91" t="s">
        <v>128</v>
      </c>
      <c r="C29" s="91" t="s">
        <v>17</v>
      </c>
      <c r="D29" s="91" t="s">
        <v>201</v>
      </c>
      <c r="E29" s="99">
        <v>3472392678</v>
      </c>
      <c r="F29" s="93" t="s">
        <v>202</v>
      </c>
      <c r="G29" s="91" t="s">
        <v>203</v>
      </c>
      <c r="H29" s="92" t="s">
        <v>97</v>
      </c>
    </row>
    <row r="30" spans="1:8" ht="31.5" x14ac:dyDescent="0.2">
      <c r="A30" s="91" t="s">
        <v>204</v>
      </c>
      <c r="B30" s="91" t="s">
        <v>144</v>
      </c>
      <c r="C30" s="91" t="s">
        <v>18</v>
      </c>
      <c r="D30" s="91" t="s">
        <v>205</v>
      </c>
      <c r="E30" s="92">
        <v>3357812971</v>
      </c>
      <c r="F30" s="91"/>
      <c r="G30" s="91" t="s">
        <v>206</v>
      </c>
      <c r="H30" s="92"/>
    </row>
    <row r="31" spans="1:8" ht="47.25" x14ac:dyDescent="0.2">
      <c r="A31" s="91" t="s">
        <v>204</v>
      </c>
      <c r="B31" s="91" t="s">
        <v>19</v>
      </c>
      <c r="C31" s="91" t="s">
        <v>19</v>
      </c>
      <c r="D31" s="91" t="s">
        <v>207</v>
      </c>
      <c r="E31" s="92">
        <v>3382954060</v>
      </c>
      <c r="F31" s="91"/>
      <c r="G31" s="91" t="s">
        <v>208</v>
      </c>
      <c r="H31" s="92"/>
    </row>
    <row r="32" spans="1:8" ht="47.25" x14ac:dyDescent="0.2">
      <c r="A32" s="91" t="s">
        <v>209</v>
      </c>
      <c r="B32" s="91" t="s">
        <v>210</v>
      </c>
      <c r="C32" s="91" t="s">
        <v>20</v>
      </c>
      <c r="D32" s="91" t="s">
        <v>211</v>
      </c>
      <c r="E32" s="99">
        <v>3284519779</v>
      </c>
      <c r="F32" s="95" t="s">
        <v>212</v>
      </c>
      <c r="G32" s="91" t="s">
        <v>213</v>
      </c>
      <c r="H32" s="92" t="s">
        <v>97</v>
      </c>
    </row>
    <row r="33" spans="1:8" ht="31.5" x14ac:dyDescent="0.2">
      <c r="A33" s="91" t="s">
        <v>214</v>
      </c>
      <c r="B33" s="91" t="s">
        <v>215</v>
      </c>
      <c r="C33" s="91" t="s">
        <v>216</v>
      </c>
      <c r="D33" s="91" t="s">
        <v>217</v>
      </c>
      <c r="E33" s="92">
        <v>3282612981</v>
      </c>
      <c r="F33" s="93" t="s">
        <v>218</v>
      </c>
      <c r="G33" s="91" t="s">
        <v>219</v>
      </c>
      <c r="H33" s="92"/>
    </row>
    <row r="34" spans="1:8" ht="31.5" x14ac:dyDescent="0.2">
      <c r="A34" s="91" t="s">
        <v>220</v>
      </c>
      <c r="B34" s="91" t="s">
        <v>143</v>
      </c>
      <c r="C34" s="91" t="s">
        <v>21</v>
      </c>
      <c r="D34" s="91" t="s">
        <v>221</v>
      </c>
      <c r="E34" s="99">
        <v>3284831030</v>
      </c>
      <c r="F34" s="93" t="s">
        <v>222</v>
      </c>
      <c r="G34" s="91" t="s">
        <v>223</v>
      </c>
      <c r="H34" s="92" t="s">
        <v>97</v>
      </c>
    </row>
    <row r="35" spans="1:8" ht="31.5" x14ac:dyDescent="0.2">
      <c r="A35" s="91" t="s">
        <v>224</v>
      </c>
      <c r="B35" s="91" t="s">
        <v>225</v>
      </c>
      <c r="C35" s="91" t="s">
        <v>226</v>
      </c>
      <c r="D35" s="91" t="s">
        <v>227</v>
      </c>
      <c r="E35" s="99">
        <v>3472574660</v>
      </c>
      <c r="F35" s="93" t="s">
        <v>228</v>
      </c>
      <c r="G35" s="91" t="s">
        <v>229</v>
      </c>
      <c r="H35" s="92" t="s">
        <v>97</v>
      </c>
    </row>
    <row r="36" spans="1:8" ht="31.5" x14ac:dyDescent="0.2">
      <c r="A36" s="91" t="s">
        <v>224</v>
      </c>
      <c r="B36" s="91" t="s">
        <v>19</v>
      </c>
      <c r="C36" s="91" t="s">
        <v>230</v>
      </c>
      <c r="D36" s="91" t="s">
        <v>231</v>
      </c>
      <c r="E36" s="99">
        <v>3472236337</v>
      </c>
      <c r="F36" s="93" t="s">
        <v>232</v>
      </c>
      <c r="G36" s="91" t="s">
        <v>233</v>
      </c>
      <c r="H36" s="92" t="s">
        <v>97</v>
      </c>
    </row>
    <row r="37" spans="1:8" ht="31.5" x14ac:dyDescent="0.2">
      <c r="A37" s="91" t="s">
        <v>234</v>
      </c>
      <c r="B37" s="91" t="s">
        <v>138</v>
      </c>
      <c r="C37" s="91" t="s">
        <v>235</v>
      </c>
      <c r="D37" s="91" t="s">
        <v>236</v>
      </c>
      <c r="E37" s="99">
        <v>3283645073</v>
      </c>
      <c r="F37" s="93" t="s">
        <v>237</v>
      </c>
      <c r="G37" s="91" t="s">
        <v>238</v>
      </c>
      <c r="H37" s="92" t="s">
        <v>97</v>
      </c>
    </row>
    <row r="38" spans="1:8" ht="31.5" x14ac:dyDescent="0.2">
      <c r="A38" s="91" t="s">
        <v>239</v>
      </c>
      <c r="B38" s="91" t="s">
        <v>157</v>
      </c>
      <c r="C38" s="91" t="s">
        <v>240</v>
      </c>
      <c r="D38" s="91" t="s">
        <v>262</v>
      </c>
      <c r="E38" s="99">
        <v>3383784528</v>
      </c>
      <c r="F38" s="93" t="s">
        <v>241</v>
      </c>
      <c r="G38" s="91" t="s">
        <v>242</v>
      </c>
      <c r="H38" s="92" t="s">
        <v>97</v>
      </c>
    </row>
    <row r="39" spans="1:8" ht="47.25" x14ac:dyDescent="0.2">
      <c r="A39" s="91" t="s">
        <v>243</v>
      </c>
      <c r="B39" s="91" t="s">
        <v>244</v>
      </c>
      <c r="C39" s="91" t="s">
        <v>104</v>
      </c>
      <c r="D39" s="91" t="s">
        <v>245</v>
      </c>
      <c r="E39" s="99">
        <v>3280709766</v>
      </c>
      <c r="F39" s="93" t="s">
        <v>246</v>
      </c>
      <c r="G39" s="91" t="s">
        <v>247</v>
      </c>
      <c r="H39" s="92" t="s">
        <v>97</v>
      </c>
    </row>
    <row r="40" spans="1:8" ht="15.75" x14ac:dyDescent="0.2">
      <c r="A40" s="91" t="s">
        <v>282</v>
      </c>
      <c r="B40" s="91" t="s">
        <v>283</v>
      </c>
      <c r="C40" s="91" t="s">
        <v>284</v>
      </c>
      <c r="D40" s="91"/>
      <c r="E40" s="99">
        <v>3393747226</v>
      </c>
      <c r="F40" s="93"/>
      <c r="G40" s="91"/>
      <c r="H40" s="92"/>
    </row>
    <row r="41" spans="1:8" ht="31.5" x14ac:dyDescent="0.2">
      <c r="A41" s="91" t="s">
        <v>248</v>
      </c>
      <c r="B41" s="91" t="s">
        <v>249</v>
      </c>
      <c r="C41" s="91" t="s">
        <v>22</v>
      </c>
      <c r="D41" s="91" t="s">
        <v>250</v>
      </c>
      <c r="E41" s="99">
        <v>3358715474</v>
      </c>
      <c r="F41" s="93" t="s">
        <v>251</v>
      </c>
      <c r="G41" s="91" t="s">
        <v>252</v>
      </c>
      <c r="H41" s="92" t="s">
        <v>97</v>
      </c>
    </row>
    <row r="42" spans="1:8" ht="15.75" x14ac:dyDescent="0.2">
      <c r="A42" s="91" t="s">
        <v>292</v>
      </c>
      <c r="B42" s="91" t="s">
        <v>119</v>
      </c>
      <c r="C42" s="91" t="s">
        <v>293</v>
      </c>
      <c r="D42" s="91"/>
      <c r="E42" s="99"/>
      <c r="F42" s="93" t="s">
        <v>294</v>
      </c>
      <c r="G42" s="91"/>
      <c r="H42" s="92" t="s">
        <v>97</v>
      </c>
    </row>
    <row r="43" spans="1:8" ht="15.75" x14ac:dyDescent="0.2">
      <c r="A43" s="91" t="s">
        <v>295</v>
      </c>
      <c r="B43" s="91" t="s">
        <v>194</v>
      </c>
      <c r="C43" s="91" t="s">
        <v>296</v>
      </c>
      <c r="D43" s="91"/>
      <c r="E43" s="99"/>
      <c r="F43" s="132" t="s">
        <v>335</v>
      </c>
      <c r="G43" s="91" t="s">
        <v>300</v>
      </c>
      <c r="H43" s="92" t="s">
        <v>97</v>
      </c>
    </row>
    <row r="44" spans="1:8" ht="15.75" x14ac:dyDescent="0.2">
      <c r="A44" s="91" t="s">
        <v>297</v>
      </c>
      <c r="B44" s="91" t="s">
        <v>194</v>
      </c>
      <c r="C44" s="91" t="s">
        <v>298</v>
      </c>
      <c r="D44" s="91"/>
      <c r="E44" s="99"/>
      <c r="F44" s="93"/>
      <c r="G44" s="91" t="s">
        <v>299</v>
      </c>
      <c r="H44" s="92" t="s">
        <v>97</v>
      </c>
    </row>
    <row r="45" spans="1:8" ht="15.75" x14ac:dyDescent="0.2">
      <c r="A45" s="91" t="s">
        <v>253</v>
      </c>
      <c r="B45" s="91" t="s">
        <v>254</v>
      </c>
      <c r="C45" s="91" t="s">
        <v>255</v>
      </c>
      <c r="D45" s="91"/>
      <c r="E45" s="99"/>
      <c r="F45" s="93" t="s">
        <v>256</v>
      </c>
      <c r="G45" s="91"/>
      <c r="H45" s="92" t="s">
        <v>97</v>
      </c>
    </row>
    <row r="46" spans="1:8" x14ac:dyDescent="0.2">
      <c r="A46" s="97" t="s">
        <v>287</v>
      </c>
      <c r="D46" s="96"/>
      <c r="E46" s="32" t="s">
        <v>288</v>
      </c>
      <c r="F46" s="96"/>
      <c r="G46" s="96"/>
      <c r="H46" s="32"/>
    </row>
  </sheetData>
  <phoneticPr fontId="0" type="noConversion"/>
  <hyperlinks>
    <hyperlink ref="F3" r:id="rId1"/>
    <hyperlink ref="F38" r:id="rId2"/>
    <hyperlink ref="F39" r:id="rId3"/>
    <hyperlink ref="F2" r:id="rId4"/>
    <hyperlink ref="F5" r:id="rId5"/>
    <hyperlink ref="F7" r:id="rId6"/>
    <hyperlink ref="F8" r:id="rId7"/>
    <hyperlink ref="F9" r:id="rId8"/>
    <hyperlink ref="F10" r:id="rId9"/>
    <hyperlink ref="F13" r:id="rId10"/>
    <hyperlink ref="F18" r:id="rId11"/>
    <hyperlink ref="F21" r:id="rId12"/>
    <hyperlink ref="F24" r:id="rId13"/>
    <hyperlink ref="F27" r:id="rId14"/>
    <hyperlink ref="F11" r:id="rId15"/>
    <hyperlink ref="F20" r:id="rId16"/>
    <hyperlink ref="F22" r:id="rId17"/>
    <hyperlink ref="F26" r:id="rId18"/>
    <hyperlink ref="F29" r:id="rId19"/>
    <hyperlink ref="F32" r:id="rId20" display="nacciu@libero.it"/>
    <hyperlink ref="F33" r:id="rId21"/>
    <hyperlink ref="F34" r:id="rId22"/>
    <hyperlink ref="F35" r:id="rId23"/>
    <hyperlink ref="F36" r:id="rId24"/>
    <hyperlink ref="F37" r:id="rId25"/>
    <hyperlink ref="F41" r:id="rId26"/>
    <hyperlink ref="F19" r:id="rId27"/>
    <hyperlink ref="F23" r:id="rId28"/>
    <hyperlink ref="F45" r:id="rId29"/>
    <hyperlink ref="F17" r:id="rId30"/>
    <hyperlink ref="F4" r:id="rId31"/>
    <hyperlink ref="F12" r:id="rId32"/>
    <hyperlink ref="F14" r:id="rId33"/>
    <hyperlink ref="F15" r:id="rId34"/>
    <hyperlink ref="F16" r:id="rId35"/>
    <hyperlink ref="F42" r:id="rId36"/>
    <hyperlink ref="F43" r:id="rId37"/>
  </hyperlinks>
  <printOptions horizontalCentered="1" verticalCentered="1"/>
  <pageMargins left="0.39370078740157483" right="0.39370078740157483" top="0.11811023622047245" bottom="0.11811023622047245" header="0.51181102362204722" footer="0.51181102362204722"/>
  <pageSetup paperSize="9" scale="71" orientation="landscape" r:id="rId38"/>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Zeros="0" workbookViewId="0">
      <selection activeCell="J73" sqref="J73"/>
    </sheetView>
  </sheetViews>
  <sheetFormatPr defaultRowHeight="12.75" x14ac:dyDescent="0.2"/>
  <sheetData/>
  <phoneticPr fontId="8" type="noConversion"/>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2"/>
  <sheetViews>
    <sheetView workbookViewId="0">
      <selection activeCell="A25" sqref="A25"/>
    </sheetView>
  </sheetViews>
  <sheetFormatPr defaultRowHeight="12.75" x14ac:dyDescent="0.2"/>
  <cols>
    <col min="1" max="1" width="124" customWidth="1"/>
  </cols>
  <sheetData>
    <row r="2" spans="1:1" x14ac:dyDescent="0.2">
      <c r="A2" s="129"/>
    </row>
    <row r="3" spans="1:1" ht="21" customHeight="1" x14ac:dyDescent="0.2">
      <c r="A3" s="130" t="s">
        <v>329</v>
      </c>
    </row>
    <row r="4" spans="1:1" ht="127.5" customHeight="1" x14ac:dyDescent="0.2">
      <c r="A4" s="153" t="s">
        <v>395</v>
      </c>
    </row>
    <row r="6" spans="1:1" x14ac:dyDescent="0.2">
      <c r="A6" s="129"/>
    </row>
    <row r="7" spans="1:1" x14ac:dyDescent="0.2">
      <c r="A7" s="130" t="s">
        <v>331</v>
      </c>
    </row>
    <row r="8" spans="1:1" ht="32.25" x14ac:dyDescent="0.2">
      <c r="A8" s="131" t="s">
        <v>330</v>
      </c>
    </row>
    <row r="11" spans="1:1" x14ac:dyDescent="0.2">
      <c r="A11" s="130" t="s">
        <v>332</v>
      </c>
    </row>
    <row r="12" spans="1:1" ht="21.75" x14ac:dyDescent="0.2">
      <c r="A12" s="130" t="s">
        <v>333</v>
      </c>
    </row>
  </sheetData>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9"/>
  <sheetViews>
    <sheetView workbookViewId="0">
      <selection activeCell="I16" sqref="I16"/>
    </sheetView>
  </sheetViews>
  <sheetFormatPr defaultRowHeight="12.75" x14ac:dyDescent="0.2"/>
  <cols>
    <col min="2" max="2" width="30" bestFit="1" customWidth="1"/>
    <col min="3" max="3" width="8.140625" bestFit="1" customWidth="1"/>
    <col min="4" max="4" width="8.5703125" bestFit="1" customWidth="1"/>
    <col min="5" max="5" width="15" bestFit="1" customWidth="1"/>
    <col min="6" max="6" width="12" bestFit="1" customWidth="1"/>
    <col min="7" max="7" width="10.28515625" bestFit="1" customWidth="1"/>
  </cols>
  <sheetData>
    <row r="2" spans="2:7" x14ac:dyDescent="0.2">
      <c r="B2" s="149" t="s">
        <v>359</v>
      </c>
      <c r="C2" s="149" t="s">
        <v>360</v>
      </c>
      <c r="D2" s="149" t="s">
        <v>362</v>
      </c>
      <c r="E2" s="149" t="s">
        <v>363</v>
      </c>
      <c r="F2" s="149" t="s">
        <v>364</v>
      </c>
      <c r="G2" s="149" t="s">
        <v>365</v>
      </c>
    </row>
    <row r="3" spans="2:7" x14ac:dyDescent="0.2">
      <c r="B3" s="148"/>
      <c r="C3" s="148"/>
      <c r="D3" s="148"/>
      <c r="E3" s="148"/>
      <c r="F3" s="148"/>
      <c r="G3" s="148"/>
    </row>
    <row r="4" spans="2:7" x14ac:dyDescent="0.2">
      <c r="B4" s="148" t="s">
        <v>358</v>
      </c>
      <c r="C4" s="148" t="s">
        <v>361</v>
      </c>
      <c r="D4" s="148">
        <v>18</v>
      </c>
      <c r="E4" s="148">
        <v>18</v>
      </c>
      <c r="F4" s="148">
        <v>19</v>
      </c>
      <c r="G4" s="150" t="s">
        <v>366</v>
      </c>
    </row>
    <row r="5" spans="2:7" x14ac:dyDescent="0.2">
      <c r="B5" s="148" t="s">
        <v>367</v>
      </c>
      <c r="C5" s="148" t="s">
        <v>368</v>
      </c>
      <c r="D5" s="148">
        <v>17</v>
      </c>
      <c r="E5" s="148">
        <v>18</v>
      </c>
      <c r="F5" s="148">
        <v>16</v>
      </c>
      <c r="G5" s="148" t="s">
        <v>366</v>
      </c>
    </row>
    <row r="6" spans="2:7" x14ac:dyDescent="0.2">
      <c r="B6" s="148" t="s">
        <v>369</v>
      </c>
      <c r="C6" s="148" t="s">
        <v>368</v>
      </c>
      <c r="D6" s="148">
        <v>20</v>
      </c>
      <c r="E6" s="148">
        <v>19</v>
      </c>
      <c r="F6" s="148">
        <v>12</v>
      </c>
      <c r="G6" s="148" t="s">
        <v>370</v>
      </c>
    </row>
    <row r="7" spans="2:7" x14ac:dyDescent="0.2">
      <c r="B7" s="148" t="s">
        <v>371</v>
      </c>
      <c r="C7" s="148" t="s">
        <v>368</v>
      </c>
      <c r="D7" s="148">
        <v>21</v>
      </c>
      <c r="E7" s="148">
        <v>18</v>
      </c>
      <c r="F7" s="148">
        <v>16</v>
      </c>
      <c r="G7" s="150" t="s">
        <v>366</v>
      </c>
    </row>
    <row r="8" spans="2:7" x14ac:dyDescent="0.2">
      <c r="B8" s="148" t="s">
        <v>372</v>
      </c>
      <c r="C8" s="148" t="s">
        <v>368</v>
      </c>
      <c r="D8" s="148">
        <v>21</v>
      </c>
      <c r="E8" s="148">
        <v>16</v>
      </c>
      <c r="F8" s="148">
        <v>16</v>
      </c>
      <c r="G8" s="148" t="s">
        <v>366</v>
      </c>
    </row>
    <row r="9" spans="2:7" x14ac:dyDescent="0.2">
      <c r="B9" s="148" t="s">
        <v>424</v>
      </c>
      <c r="C9" s="148" t="s">
        <v>361</v>
      </c>
      <c r="D9" s="148">
        <v>21</v>
      </c>
      <c r="E9" s="148">
        <v>21</v>
      </c>
      <c r="F9" s="148">
        <v>21</v>
      </c>
      <c r="G9" s="148" t="s">
        <v>366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D1:F2"/>
  <sheetViews>
    <sheetView topLeftCell="A22" zoomScaleNormal="100" workbookViewId="0">
      <selection activeCell="K24" sqref="K24"/>
    </sheetView>
  </sheetViews>
  <sheetFormatPr defaultRowHeight="12.75" x14ac:dyDescent="0.2"/>
  <cols>
    <col min="1" max="1" width="8.28515625" customWidth="1"/>
  </cols>
  <sheetData>
    <row r="1" spans="4:6" ht="13.5" thickBot="1" x14ac:dyDescent="0.25"/>
    <row r="2" spans="4:6" ht="13.5" thickBot="1" x14ac:dyDescent="0.25">
      <c r="D2" s="277" t="s">
        <v>436</v>
      </c>
      <c r="E2" s="278"/>
      <c r="F2" s="279"/>
    </row>
  </sheetData>
  <mergeCells count="1">
    <mergeCell ref="D2:F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D1:F2"/>
  <sheetViews>
    <sheetView workbookViewId="0">
      <selection sqref="A1:XFD1048576"/>
    </sheetView>
  </sheetViews>
  <sheetFormatPr defaultRowHeight="12.75" x14ac:dyDescent="0.2"/>
  <cols>
    <col min="1" max="1" width="8.28515625" customWidth="1"/>
  </cols>
  <sheetData>
    <row r="1" spans="4:6" ht="13.5" thickBot="1" x14ac:dyDescent="0.25"/>
    <row r="2" spans="4:6" ht="13.5" thickBot="1" x14ac:dyDescent="0.25">
      <c r="D2" s="277" t="s">
        <v>443</v>
      </c>
      <c r="E2" s="278"/>
      <c r="F2" s="279"/>
    </row>
  </sheetData>
  <mergeCells count="1">
    <mergeCell ref="D2:F2"/>
  </mergeCells>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32</vt:i4>
      </vt:variant>
      <vt:variant>
        <vt:lpstr>Intervalli denominati</vt:lpstr>
      </vt:variant>
      <vt:variant>
        <vt:i4>7</vt:i4>
      </vt:variant>
    </vt:vector>
  </HeadingPairs>
  <TitlesOfParts>
    <vt:vector size="39" baseType="lpstr">
      <vt:lpstr>PRESENZE ALLENAMENTI</vt:lpstr>
      <vt:lpstr>PRESENZE CAMPIONATO</vt:lpstr>
      <vt:lpstr>Arbitro</vt:lpstr>
      <vt:lpstr>DATI</vt:lpstr>
      <vt:lpstr>Statistica</vt:lpstr>
      <vt:lpstr>TATTICHE</vt:lpstr>
      <vt:lpstr>MAGLIE</vt:lpstr>
      <vt:lpstr>PRE-GARA ARCETO</vt:lpstr>
      <vt:lpstr>PRE-GARA RECREATIVO</vt:lpstr>
      <vt:lpstr>PRE-GARA SAN FAUSTINO</vt:lpstr>
      <vt:lpstr>PRE-GARA ARCICADE</vt:lpstr>
      <vt:lpstr>PRE-GARA SAN DALMAZIO</vt:lpstr>
      <vt:lpstr>PRE-GARA SALVATERRA</vt:lpstr>
      <vt:lpstr>PRE-GARA SAN PELLEGRINO</vt:lpstr>
      <vt:lpstr>PRE-GARA BASILICANOVA</vt:lpstr>
      <vt:lpstr>PRE GARA SAN DALMAZIO</vt:lpstr>
      <vt:lpstr>PRE GARA ARCICADE</vt:lpstr>
      <vt:lpstr>PRE GARA BOIARDO</vt:lpstr>
      <vt:lpstr>PRE GARA BASILICANOVA</vt:lpstr>
      <vt:lpstr>PRE GARA SALVATERRA</vt:lpstr>
      <vt:lpstr>PREGARA RECREATIVO</vt:lpstr>
      <vt:lpstr>PREGARA ARCETO UTD</vt:lpstr>
      <vt:lpstr>PREGARA SANFAUSTINO</vt:lpstr>
      <vt:lpstr>PREGARA BOIARDO</vt:lpstr>
      <vt:lpstr>PREGARA SASSO MORELLI</vt:lpstr>
      <vt:lpstr>PREGARA SAN PELLEGRINO</vt:lpstr>
      <vt:lpstr>PREGARA OPPSEN</vt:lpstr>
      <vt:lpstr>AMICHEVOLE LOVERS</vt:lpstr>
      <vt:lpstr>PREGARA OTTAVI</vt:lpstr>
      <vt:lpstr>PREGARA QUARTI</vt:lpstr>
      <vt:lpstr>PREGARA SEMIFINALE</vt:lpstr>
      <vt:lpstr>Foglio1</vt:lpstr>
      <vt:lpstr>Arbitro!Area_stampa</vt:lpstr>
      <vt:lpstr>'PRE GARA SALVATERRA'!Area_stampa</vt:lpstr>
      <vt:lpstr>'PRESENZE ALLENAMENTI'!Area_stampa</vt:lpstr>
      <vt:lpstr>'PRESENZE CAMPIONATO'!Area_stampa</vt:lpstr>
      <vt:lpstr>DATI!Titoli_stampa</vt:lpstr>
      <vt:lpstr>'PRESENZE ALLENAMENTI'!Titoli_stampa</vt:lpstr>
      <vt:lpstr>'PRESENZE CAMPIONATO'!Titoli_stampa</vt:lpstr>
    </vt:vector>
  </TitlesOfParts>
  <Company>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valerio basenghi</dc:creator>
  <cp:lastModifiedBy>Alberto Riva</cp:lastModifiedBy>
  <cp:lastPrinted>2014-06-23T14:55:04Z</cp:lastPrinted>
  <dcterms:created xsi:type="dcterms:W3CDTF">2002-05-12T16:12:03Z</dcterms:created>
  <dcterms:modified xsi:type="dcterms:W3CDTF">2016-04-14T09:23:37Z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-1917108358</vt:i4>
  </property>
  <property fmtid="{D5CDD505-2E9C-101B-9397-08002B2CF9AE}" pid="3" name="_EmailSubject">
    <vt:lpwstr>prima bozza convocazioni</vt:lpwstr>
  </property>
  <property fmtid="{D5CDD505-2E9C-101B-9397-08002B2CF9AE}" pid="4" name="_AuthorEmail">
    <vt:lpwstr>vbasenghi@emak.it</vt:lpwstr>
  </property>
  <property fmtid="{D5CDD505-2E9C-101B-9397-08002B2CF9AE}" pid="5" name="_AuthorEmailDisplayName">
    <vt:lpwstr>Valerio Basenghi</vt:lpwstr>
  </property>
  <property fmtid="{D5CDD505-2E9C-101B-9397-08002B2CF9AE}" pid="6" name="_ReviewingToolsShownOnce">
    <vt:lpwstr/>
  </property>
</Properties>
</file>